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 tabRatio="390" firstSheet="1" activeTab="1"/>
  </bookViews>
  <sheets>
    <sheet name="费用申请" sheetId="10" state="hidden" r:id="rId1"/>
    <sheet name="国内专利" sheetId="1" r:id="rId2"/>
    <sheet name="申请中" sheetId="19" r:id="rId3"/>
    <sheet name="国外专利" sheetId="18" state="hidden" r:id="rId4"/>
    <sheet name="天津爱之莱特专利年费" sheetId="2" state="hidden" r:id="rId5"/>
    <sheet name="自动化专利年费" sheetId="3" state="hidden" r:id="rId6"/>
    <sheet name="北闵电子专利年费" sheetId="4" state="hidden" r:id="rId7"/>
    <sheet name="PCT" sheetId="5" state="hidden" r:id="rId8"/>
    <sheet name="正在进行中的专利" sheetId="6" state="hidden" r:id="rId9"/>
    <sheet name="计划中的专利" sheetId="7" state="hidden" r:id="rId10"/>
    <sheet name="北闵申请中" sheetId="12" state="hidden" r:id="rId11"/>
    <sheet name="KT专利" sheetId="16" state="hidden" r:id="rId12"/>
    <sheet name="美国专利" sheetId="8" state="hidden" r:id="rId13"/>
    <sheet name="联系方式" sheetId="11" state="hidden" r:id="rId14"/>
    <sheet name="易拉宝灯箱美国欧洲宇赫代理" sheetId="15" state="hidden" r:id="rId15"/>
    <sheet name="邦德代理" sheetId="13" state="hidden" r:id="rId16"/>
  </sheets>
  <definedNames>
    <definedName name="_xlnm._FilterDatabase" localSheetId="1" hidden="1">国内专利!$B$1:$H$60</definedName>
    <definedName name="_xlnm._FilterDatabase" localSheetId="3" hidden="1">国外专利!$A$1:$R$26</definedName>
    <definedName name="_xlnm._FilterDatabase" localSheetId="10" hidden="1">北闵申请中!$A$1:$G$25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G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检索费2100
国际申请费1030法郎折算人民币6884.6
4.10收到通知书</t>
        </r>
      </text>
    </comment>
    <comment ref="G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4.22收到通知书
</t>
        </r>
      </text>
    </comment>
  </commentList>
</comments>
</file>

<file path=xl/comments2.xml><?xml version="1.0" encoding="utf-8"?>
<comments xmlns="http://schemas.openxmlformats.org/spreadsheetml/2006/main">
  <authors>
    <author>admin</author>
    <author>Admin</author>
  </authors>
  <commentList>
    <comment ref="E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已经支付2500审查费</t>
        </r>
      </text>
    </comment>
    <comment ref="C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2018/6/13收到受理通知书和缴费通知书
6.16缴纳900元申请费
50元公布印刷费
</t>
        </r>
      </text>
    </comment>
    <comment ref="E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7.18已经支付2500审查费
</t>
        </r>
      </text>
    </comment>
    <comment ref="C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2018/6/13收到受理通知书和缴费通知书
6.16缴纳900元申请费
50元公布印刷费
</t>
        </r>
      </text>
    </comment>
    <comment ref="E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7.18已经支付2500审查费</t>
        </r>
      </text>
    </comment>
    <comment ref="C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2018/6/13收到受理通知书和缴费通知书
6.16缴纳900元申请费
50元公布印刷费
</t>
        </r>
      </text>
    </comment>
    <comment ref="E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7.18已经支付2500审查费</t>
        </r>
      </text>
    </comment>
    <comment ref="F1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2019年6/14缴纳实审费2500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G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2019年7月23收到收据</t>
        </r>
      </text>
    </comment>
    <comment ref="G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2019年7月23收到收据
</t>
        </r>
      </text>
    </comment>
    <comment ref="G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2019年7月23收到收据
2019年7月23号初审合格</t>
        </r>
      </text>
    </comment>
    <comment ref="G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2019年7月23收到收据
</t>
        </r>
      </text>
    </comment>
  </commentList>
</comments>
</file>

<file path=xl/sharedStrings.xml><?xml version="1.0" encoding="utf-8"?>
<sst xmlns="http://schemas.openxmlformats.org/spreadsheetml/2006/main" count="1398" uniqueCount="649">
  <si>
    <t>2020年费</t>
  </si>
  <si>
    <t>2020新申请费用</t>
  </si>
  <si>
    <t>1月</t>
  </si>
  <si>
    <t>发明专利</t>
  </si>
  <si>
    <t>对 应 年 度</t>
  </si>
  <si>
    <t>第1-3年</t>
  </si>
  <si>
    <t>第4-6年</t>
  </si>
  <si>
    <t>第7-9年</t>
  </si>
  <si>
    <t>第10-12年</t>
  </si>
  <si>
    <t>第13-15年</t>
  </si>
  <si>
    <t>第16-20年</t>
  </si>
  <si>
    <t>费用名称/专利类型</t>
  </si>
  <si>
    <t>发明</t>
  </si>
  <si>
    <t>实用新型</t>
  </si>
  <si>
    <t>外观</t>
  </si>
  <si>
    <t>2月</t>
  </si>
  <si>
    <t>应缴年费金额</t>
  </si>
  <si>
    <t>年费标准值</t>
  </si>
  <si>
    <t>专利登记费</t>
  </si>
  <si>
    <t>3月</t>
  </si>
  <si>
    <t>3/4月</t>
  </si>
  <si>
    <t>PCT</t>
  </si>
  <si>
    <t>减70%年费标准值</t>
  </si>
  <si>
    <t>公告印刷费</t>
  </si>
  <si>
    <t>4月</t>
  </si>
  <si>
    <t>2500*14</t>
  </si>
  <si>
    <t>发明实审</t>
  </si>
  <si>
    <t>减85%年费标准值</t>
  </si>
  <si>
    <t>著录事项变更费（专利代理机构、代理人委托关系的变更）</t>
  </si>
  <si>
    <t>5月</t>
  </si>
  <si>
    <t>实用新型/外观设计</t>
  </si>
  <si>
    <t>第4-5年</t>
  </si>
  <si>
    <t>第6-8年</t>
  </si>
  <si>
    <t>第9-10年</t>
  </si>
  <si>
    <t>PCT（《专利合作条约》）专利申请收费（国际阶段部分）中的传送费</t>
  </si>
  <si>
    <t>6月</t>
  </si>
  <si>
    <t>7月</t>
  </si>
  <si>
    <t>8月</t>
  </si>
  <si>
    <t>9月</t>
  </si>
  <si>
    <t>10月</t>
  </si>
  <si>
    <t>11月</t>
  </si>
  <si>
    <t>12月</t>
  </si>
  <si>
    <t>费用名称/费减比例</t>
  </si>
  <si>
    <t>全额</t>
  </si>
  <si>
    <t>专利申请实质审查费</t>
  </si>
  <si>
    <t>申请费</t>
  </si>
  <si>
    <t>公告、公布印刷费</t>
  </si>
  <si>
    <t>归属</t>
  </si>
  <si>
    <t>缴费月份</t>
  </si>
  <si>
    <t>专利号</t>
  </si>
  <si>
    <t>名称</t>
  </si>
  <si>
    <t>对应产品</t>
  </si>
  <si>
    <t>专利类别</t>
  </si>
  <si>
    <t>2024截止时间/
费用</t>
  </si>
  <si>
    <t>授权公告日</t>
  </si>
  <si>
    <t>边光</t>
  </si>
  <si>
    <t>2023236204720</t>
  </si>
  <si>
    <t>一直LED灯条缠绕装置</t>
  </si>
  <si>
    <t>202323605279X</t>
  </si>
  <si>
    <t>一种便携式LED显示屏</t>
  </si>
  <si>
    <t>202323582436X</t>
  </si>
  <si>
    <t>一种便于更换广告纸的灯箱</t>
  </si>
  <si>
    <t>2023235162631</t>
  </si>
  <si>
    <t>一种适配型LED显示屏框架</t>
  </si>
  <si>
    <t>2024308403772</t>
  </si>
  <si>
    <t>灯箱框架（多孔式）</t>
  </si>
  <si>
    <t>易拉宝</t>
  </si>
  <si>
    <t>外观设计</t>
  </si>
  <si>
    <t>2022300536387</t>
  </si>
  <si>
    <t>展架（二）</t>
  </si>
  <si>
    <t>2022202068687</t>
  </si>
  <si>
    <t>一种挂钩可调节鱼缸背景灯箱</t>
  </si>
  <si>
    <t>鱼缸灯箱</t>
  </si>
  <si>
    <t>202530012817X</t>
  </si>
  <si>
    <t>电路板</t>
  </si>
  <si>
    <t>电源</t>
  </si>
  <si>
    <t>一种快速组装和拆卸的LED灯箱</t>
  </si>
  <si>
    <t>AFEZ</t>
  </si>
  <si>
    <t>一种具有平整度调节机构的LED显示屏</t>
  </si>
  <si>
    <t>2024300885264</t>
  </si>
  <si>
    <t>灯箱外框</t>
  </si>
  <si>
    <t>一种用于灯具的透明装置</t>
  </si>
  <si>
    <t>201410074476.X</t>
  </si>
  <si>
    <t>LED面膜制造方法及 LED面膜</t>
  </si>
  <si>
    <t>面膜</t>
  </si>
  <si>
    <t>201920303101.4</t>
  </si>
  <si>
    <t>一种三次光学侧发光模组</t>
  </si>
  <si>
    <t>高压灯条</t>
  </si>
  <si>
    <t>201920302526.3</t>
  </si>
  <si>
    <t xml:space="preserve">一种紧凑型背光模组 </t>
  </si>
  <si>
    <t>无产品</t>
  </si>
  <si>
    <t>201920302536.7</t>
  </si>
  <si>
    <t>一种LED灯箱易组装转角结构</t>
  </si>
  <si>
    <t>201810210571.6.</t>
  </si>
  <si>
    <t>激光划线导光板制作方法</t>
  </si>
  <si>
    <t>201920486314.5</t>
  </si>
  <si>
    <t>一种LED快速简易展示灯箱</t>
  </si>
  <si>
    <t>一种导光板的雕刻划线制作方法</t>
  </si>
  <si>
    <t>导光板</t>
  </si>
  <si>
    <t>202010463570.X</t>
  </si>
  <si>
    <t>一种具有发散透镜的灯箱装置</t>
  </si>
  <si>
    <t>2025213842938</t>
  </si>
  <si>
    <t>一种LED点餐灯箱</t>
  </si>
  <si>
    <t>灯箱</t>
  </si>
  <si>
    <t>实用</t>
  </si>
  <si>
    <t>2025214062011</t>
  </si>
  <si>
    <t>一种LED控制器外框</t>
  </si>
  <si>
    <t>2022106389427</t>
  </si>
  <si>
    <t>一种在线的模块化多功能展示装置</t>
  </si>
  <si>
    <t>2016302852453</t>
  </si>
  <si>
    <t>TV透镜</t>
  </si>
  <si>
    <t>EM灯条透镜</t>
  </si>
  <si>
    <t>.202210734694.6</t>
  </si>
  <si>
    <t>一种在线管理的像素灯屏</t>
  </si>
  <si>
    <t>201821145947.1</t>
  </si>
  <si>
    <t>一种LED导光条灯箱</t>
  </si>
  <si>
    <t>灯条透镜</t>
  </si>
  <si>
    <t>201821145948.6</t>
  </si>
  <si>
    <t>一种LED灯箱的光学透镜组件</t>
  </si>
  <si>
    <t>2016302995194</t>
  </si>
  <si>
    <t>高压大功率侧发光灯条</t>
  </si>
  <si>
    <t>2016302994702</t>
  </si>
  <si>
    <t>一体式透镜</t>
  </si>
  <si>
    <t>EM透镜</t>
  </si>
  <si>
    <t>2021216638249</t>
  </si>
  <si>
    <t>一种可调节卡扣的背景灯箱</t>
  </si>
  <si>
    <t>2021216645100</t>
  </si>
  <si>
    <t>一种快速组装的导光板灯箱</t>
  </si>
  <si>
    <t>300809676</t>
  </si>
  <si>
    <t>LED面膜（韩国专利）</t>
  </si>
  <si>
    <t>每年8月之前翟代理缴纳</t>
  </si>
  <si>
    <t>国外专利</t>
  </si>
  <si>
    <t>202030427399.8</t>
  </si>
  <si>
    <t xml:space="preserve">实用新型 </t>
  </si>
  <si>
    <t>202030478213.1.</t>
  </si>
  <si>
    <t>L形展架</t>
  </si>
  <si>
    <t>202030428353.8.</t>
  </si>
  <si>
    <t>.202010955200.8</t>
  </si>
  <si>
    <t>201721177921.0</t>
  </si>
  <si>
    <t>汽车平整度检测系统</t>
  </si>
  <si>
    <t>201721178089.6</t>
  </si>
  <si>
    <t>一种新型的发光型材</t>
  </si>
  <si>
    <t>202022240054.9</t>
  </si>
  <si>
    <t>一种LED快速展示灯箱装置</t>
  </si>
  <si>
    <t>2020112673239</t>
  </si>
  <si>
    <t xml:space="preserve">一种可实现多重画面显示的LED灯片及其加工工艺
</t>
  </si>
  <si>
    <t>2022231360501</t>
  </si>
  <si>
    <t>一种新型导光板拼接灯箱</t>
  </si>
  <si>
    <t>苹果专利</t>
  </si>
  <si>
    <t>2022231360573</t>
  </si>
  <si>
    <t>一种加铝条保护灯条的发光板</t>
  </si>
  <si>
    <t>2022231360658</t>
  </si>
  <si>
    <t>一种新型的LED导光板灯箱</t>
  </si>
  <si>
    <t>2022231498047</t>
  </si>
  <si>
    <t>一种圆角的LED灯箱</t>
  </si>
  <si>
    <t>双层画布灯箱型材</t>
  </si>
  <si>
    <t>双LED灯槽发光板</t>
  </si>
  <si>
    <t>EDGELUX板</t>
  </si>
  <si>
    <t>卡件</t>
  </si>
  <si>
    <t>合计</t>
  </si>
  <si>
    <t>24年</t>
  </si>
  <si>
    <t>申请号</t>
  </si>
  <si>
    <t>类别</t>
  </si>
  <si>
    <t>进度</t>
  </si>
  <si>
    <t>费用</t>
  </si>
  <si>
    <t>代理</t>
  </si>
  <si>
    <t>授权时间</t>
  </si>
  <si>
    <t>申请官费</t>
  </si>
  <si>
    <t>授权官费</t>
  </si>
  <si>
    <t>是否支付代理费用</t>
  </si>
  <si>
    <t>支付</t>
  </si>
  <si>
    <t>实用专利</t>
  </si>
  <si>
    <t>申请中</t>
  </si>
  <si>
    <t>邦德</t>
  </si>
  <si>
    <t>是</t>
  </si>
  <si>
    <t>2025100075059</t>
  </si>
  <si>
    <t>一种具有多角度展示功能的 LED 展示灯箱</t>
  </si>
  <si>
    <t>授权后得知</t>
  </si>
  <si>
    <t>2025202215800</t>
  </si>
  <si>
    <t>一种透光式灯箱封边框架</t>
  </si>
  <si>
    <t>202501/28</t>
  </si>
  <si>
    <t>2024306105853</t>
  </si>
  <si>
    <t>电源外壳(12-24V-90/150w)</t>
  </si>
  <si>
    <t>2025年计划专利代理费已经支付</t>
  </si>
  <si>
    <t>实审费（发明）</t>
  </si>
  <si>
    <t>2025109281899</t>
  </si>
  <si>
    <t>一种具有光线自适应功能的立式LED显示屏广告机</t>
  </si>
  <si>
    <t>2025216990452</t>
  </si>
  <si>
    <t>一种户外防水含蓄电池LED显示屏广告机</t>
  </si>
  <si>
    <t>2025216990433</t>
  </si>
  <si>
    <t>一种可快速拼接的显示屏</t>
  </si>
  <si>
    <t>2025217031157</t>
  </si>
  <si>
    <t>一种可收纳型显示屏装置</t>
  </si>
  <si>
    <t>2025217031119</t>
  </si>
  <si>
    <t>一种带有线束收纳机构的显示屏</t>
  </si>
  <si>
    <t>授权2026/7/1</t>
  </si>
  <si>
    <t>授权</t>
  </si>
  <si>
    <t>2025213842961</t>
  </si>
  <si>
    <t>一种LED 电源的多方位散热结构</t>
  </si>
  <si>
    <t>授权2026/6/8</t>
  </si>
  <si>
    <t>2025214061998</t>
  </si>
  <si>
    <t>一种室内防水防潮的LED 显示屏模组</t>
  </si>
  <si>
    <t>2025214061983</t>
  </si>
  <si>
    <t>一种可折叠式LED 显示屏广告机</t>
  </si>
  <si>
    <t>2025SR1192600</t>
  </si>
  <si>
    <t>软著</t>
  </si>
  <si>
    <t>一种LED RGB控制器系统</t>
  </si>
  <si>
    <t>2025SR1192625</t>
  </si>
  <si>
    <t>LED显示屏控制系统软件</t>
  </si>
  <si>
    <t>序号</t>
  </si>
  <si>
    <t xml:space="preserve">国家 
Nation </t>
  </si>
  <si>
    <t>专利名称
 Patent</t>
  </si>
  <si>
    <t>申请人
 Applicant for a patent</t>
  </si>
  <si>
    <t>申请号
number of patent application</t>
  </si>
  <si>
    <t>申请日
date of patent application</t>
  </si>
  <si>
    <t>当前程序
Authorization Process</t>
  </si>
  <si>
    <t>授权公告日
Authorization Announcement Date</t>
  </si>
  <si>
    <t>专利类型</t>
  </si>
  <si>
    <t>专利信息
Patent Information</t>
  </si>
  <si>
    <t>年度年费
Annual Fee</t>
  </si>
  <si>
    <t>2025截止时间/费用</t>
  </si>
  <si>
    <t>2026截止时间/费用</t>
  </si>
  <si>
    <t>备注</t>
  </si>
  <si>
    <t>欧洲专利局(EPO)</t>
  </si>
  <si>
    <t>巴黎公约 Paris Convention for the Protection of Industrial Property</t>
  </si>
  <si>
    <t>快速，简单的LED显示屏灯箱</t>
  </si>
  <si>
    <t>上海边光实业有限公司 Edgelight</t>
  </si>
  <si>
    <t>EP19194271.3</t>
  </si>
  <si>
    <t>2019-08-29</t>
  </si>
  <si>
    <t>公开 Public</t>
  </si>
  <si>
    <t>2020-10-14</t>
  </si>
  <si>
    <t>发明申请</t>
  </si>
  <si>
    <t>第六年</t>
  </si>
  <si>
    <t>美国 USA</t>
  </si>
  <si>
    <t>在线管理像素灯屏 ONLINE MANAGEMENT PIXEL LAMP
SCREEN</t>
  </si>
  <si>
    <t>US17991635</t>
  </si>
  <si>
    <t>2022-11-21</t>
  </si>
  <si>
    <t>授权 Authorized</t>
  </si>
  <si>
    <t>2023-10-24</t>
  </si>
  <si>
    <t>发明授权</t>
  </si>
  <si>
    <t>第3.5年</t>
  </si>
  <si>
    <t>一快速简便的LED显示屏灯箱
RAPID AND SIMPLE LED DISPLAY LIGHT BOX</t>
  </si>
  <si>
    <t>US16541609|PCT/CN2019/086216</t>
  </si>
  <si>
    <t>2019-08-15</t>
  </si>
  <si>
    <t>2020-09-29</t>
  </si>
  <si>
    <t>专利名称：
一种 LED 快速简易展示灯箱
申 请 人：
上海边光实业有限公司
发 明 人：
由磊
优先权号：
201910289240.0
优先权日：
2019年04月11日
美国申请号：
16/541,609
美国申请日：
2019年08月15日
专 利 号：
10788195
授 权 日：
2020年09月29日</t>
  </si>
  <si>
    <t>第7.5年</t>
  </si>
  <si>
    <t>沙特阿拉伯 Kingdom of Saudi Arabia</t>
  </si>
  <si>
    <t>一种 LED 快速简易展示灯箱
LIGHT BOX WITH A LIGHT-EMITTING DIODE DISPLAY</t>
  </si>
  <si>
    <t>521430540PCT/CN2019/086216</t>
  </si>
  <si>
    <t>专利名称：
一种 LED 快速简易展示灯箱
申 请 人：
由磊
发 明 人：
由磊
国际申请号：
PCT/CN2019/086216
国际申请日：
2019年05月09日
优先权号：
201910289240.0(CN)
优先权日：
2019年04月11日
沙特阿拉伯申请号：
521430540
沙特阿拉伯申请日：
2019年05月09日（同国际申请日）
沙特阿拉伯进入日：
2021年10月10日
专 利 号：
SA 13822
授 权 日：
2023年10月09日
截止期限：
2039年05月09日</t>
  </si>
  <si>
    <t>第6年</t>
  </si>
  <si>
    <t>印度尼西亚 Republic of Indonesia</t>
  </si>
  <si>
    <t xml:space="preserve">一种 LED 快速简易展示灯箱 Quick and simple LED DISPLAY light box </t>
  </si>
  <si>
    <t>P00202109282PCT/CN2019/086216</t>
  </si>
  <si>
    <t xml:space="preserve">
2021年10月28日</t>
  </si>
  <si>
    <t>专利名称：一种 LED 快速简易展示灯箱申 请 人：由磊发 明 人：由磊
国际申请号：CT/CN2019/086216国际申请日：2019年05月09日优先权号：201910289240.0 （CN）
优先权日：2019年4月11日印度尼西亚申请号：P00202109282印度尼西亚进入日：2021年10月28日
授 权 日：2023年01月25日专 利 号：IDP000085325截止期限：2039年05月09日</t>
  </si>
  <si>
    <t>第7年</t>
  </si>
  <si>
    <t xml:space="preserve">爱尔兰 Irland </t>
  </si>
  <si>
    <t xml:space="preserve">一种LED射灯快速展示装置 
Quick display device with LED spot lights </t>
  </si>
  <si>
    <t>IE2020/0075</t>
  </si>
  <si>
    <t>2020-04-22</t>
  </si>
  <si>
    <t xml:space="preserve">荷兰 Holand </t>
  </si>
  <si>
    <t>一种LED快速组装展示装置 Quickly-assembled Display Device with LED</t>
  </si>
  <si>
    <t>NL2025614</t>
  </si>
  <si>
    <t>2020-05-19</t>
  </si>
  <si>
    <t>2021-07-07</t>
  </si>
  <si>
    <t>摩纳哥 Monaco</t>
  </si>
  <si>
    <t>MC2703</t>
  </si>
  <si>
    <t>2020-07-02</t>
  </si>
  <si>
    <t>IE20200074</t>
  </si>
  <si>
    <t>MC2702</t>
  </si>
  <si>
    <t>NL2025582</t>
  </si>
  <si>
    <t>2020-05-14</t>
  </si>
  <si>
    <t>2023-05-25</t>
  </si>
  <si>
    <t>卢森堡 Luxemburg</t>
  </si>
  <si>
    <t>LU101741</t>
  </si>
  <si>
    <t>2020-04-16</t>
  </si>
  <si>
    <t>2021-09-02</t>
  </si>
  <si>
    <t>LU101742</t>
  </si>
  <si>
    <t>比利时 Belgien</t>
  </si>
  <si>
    <t>BE20205246</t>
  </si>
  <si>
    <t>2021-04-30</t>
  </si>
  <si>
    <t>BE20205247</t>
  </si>
  <si>
    <t>2021-04-19</t>
  </si>
  <si>
    <t>印度 India</t>
  </si>
  <si>
    <t xml:space="preserve">一种LED快速简易展示灯箱
Quick and simple LED DISPLAY light box </t>
  </si>
  <si>
    <t>PCT/CN2019/086216</t>
  </si>
  <si>
    <t>赫宇</t>
  </si>
  <si>
    <t>专利名称：
一种 LED 快速简易展示灯箱
申 请 人：
由磊
发 明 人：
由磊
国际申请号：
PCT/CN2019/086216
国际申请日：
2019年05月09日
优先权号：
201910289240.0 (CN)
优先权日：
2019年04月11日
印度申请号：
202117051599
印度进入日：
2021年11月10日
授 权 日：
2023年09月05日
专 利 号：
449546</t>
  </si>
  <si>
    <t>第七年年费</t>
  </si>
  <si>
    <t>墨西哥 Mexico</t>
  </si>
  <si>
    <t xml:space="preserve">一种LED快速简易展示灯箱  Quick and simple LED DISPLAY light box </t>
  </si>
  <si>
    <t>等待实审开始
（ 2024年7月5日查)</t>
  </si>
  <si>
    <t>专利名称： 一种LED 快速简易展示灯箱
申请人： 由磊
发明人： 由磊
国际申请号： PCT/CN2019/086216
国际申请日： 2019 年5 月9 日
优先权号： 201910289240.0（CN）
优先权日： 2019 年4 月11 日
墨西哥申请号：MX/a/2021/012447
墨西哥申请日： 2019 年5 月9 日（同国际申请日）
墨西哥进入日： 2021年10月11日</t>
  </si>
  <si>
    <t>2025-1-22授权</t>
  </si>
  <si>
    <t>1075美金</t>
  </si>
  <si>
    <t>另外2025-2029年费在2025年申请支付790</t>
  </si>
  <si>
    <t>韩国 Korea</t>
  </si>
  <si>
    <t>专利名称：
一种 LED 快速简易展示灯箱
申 请 人：
由磊
发 明 人：
由磊
国际申请号：
PCT/CN2019/086216
国际申请日：
2019年5月9日
优先权号：
201910289240.0（CN）
优先权日：
2019年4月11日
韩国申请号：
10-2021-7036866
韩国申请日：
2019年5月9日(同国际申请日）
韩国进入日:
2021年11月11日</t>
  </si>
  <si>
    <t>专利授权费</t>
  </si>
  <si>
    <t xml:space="preserve">澳大利亚 Australia </t>
  </si>
  <si>
    <t>专利名称：
一种 LED 快速简易展示灯箱
申 请 人：
由磊
发 明 人：
由磊
国际申请号：
PCT/CN2019/086216
国际申请日：
2019年05月09日
优先权号：
201910289240.0 （CN）
优先权日：
2019年04月11日
澳大利亚申请号：
2019440257
澳大利亚进入日：
2021年10月27日
专 利 号：
2019440257
授 权 日：
2023年07月13日
截止期限：
2039年05月09日</t>
  </si>
  <si>
    <t xml:space="preserve">日本 Japan </t>
  </si>
  <si>
    <t>2019.05.09</t>
  </si>
  <si>
    <t>2023.07.14</t>
  </si>
  <si>
    <t>专利名称：
一种 LED 快速简易展示灯箱
申 请 人：
由磊
发 明 人：
由磊
申请国家：
日本
国际申请号：
PCT/CN2019/086216
国际申请日：
2019年05月09日
优先权号：
201910289240.0（CN）
优先权日：
2019年04月11日
日本申请号：
2021-560621
日本申请日：
2019年05月09日（同国际申请日）
日本进入日：
2021年10月08日</t>
  </si>
  <si>
    <t>巴西 Brasil</t>
  </si>
  <si>
    <t>专利名称：
一种 LED 快速简易展示灯箱
申 请 人：
由磊
发 明 人：
由磊
国际申请号：
PCT/CN2019/086216
国际申请日：
2019年05月09日
优先权号：
201910289240.0(CN)
优先权日：
2019年04月11日
巴西申请号：
1120210202714
巴西进入日：
2021年10月08日
专 利 号：
BR 112021020271-4
授 权 日：
2023年06月06日</t>
  </si>
  <si>
    <t xml:space="preserve">加拿大 Canada </t>
  </si>
  <si>
    <t>专利名称：
一种 LED 快速简易展示灯箱
申 请 人：
由磊
发 明 人：
由磊
国际申请号：
PCT/CN2019/086216
国际申请日：
2019年05月09日
优先权号：
201910289240.0 （CN）
优先权日：
2019年04月11日
加拿大申请号：
3,136,481
加拿大进入日：
2021年10月08日</t>
  </si>
  <si>
    <t>EDGEMASK</t>
  </si>
  <si>
    <t>2030到期 韩国外观保护时间是20年</t>
  </si>
  <si>
    <t>2024年8月之前
第11年年费绝限日：2025.08.05</t>
  </si>
  <si>
    <t xml:space="preserve"> </t>
  </si>
  <si>
    <t>15/538，596</t>
  </si>
  <si>
    <t>Crawford Intellectual Property Law LLC</t>
  </si>
  <si>
    <t>2026年5月9日-2026年11月10日</t>
  </si>
  <si>
    <t>2019年需要支付年费</t>
  </si>
  <si>
    <t>每月支付</t>
  </si>
  <si>
    <t>2020年</t>
  </si>
  <si>
    <t>201420203160.1</t>
  </si>
  <si>
    <t>一种新型的插画式水晶灯箱</t>
  </si>
  <si>
    <t>水晶灯箱</t>
  </si>
  <si>
    <t>2018-05-24-360</t>
  </si>
  <si>
    <t>已经全部支付</t>
  </si>
  <si>
    <t>201420202568.7</t>
  </si>
  <si>
    <t>双面立柱型LED灯箱</t>
  </si>
  <si>
    <t>AF90</t>
  </si>
  <si>
    <t>201420264132.0</t>
  </si>
  <si>
    <t>一种二次光学的LED透镜</t>
  </si>
  <si>
    <t>201320262610.X</t>
  </si>
  <si>
    <t>单面双边框悬挂式LED灯箱</t>
  </si>
  <si>
    <t>AF1/AF5</t>
  </si>
  <si>
    <t>2019-06-15-360</t>
  </si>
  <si>
    <t>201320262687.7</t>
  </si>
  <si>
    <t>双面地板型LED灯箱</t>
  </si>
  <si>
    <t>AF8</t>
  </si>
  <si>
    <t>201320262771.9</t>
  </si>
  <si>
    <t>柔性画布LED灯箱</t>
  </si>
  <si>
    <t>单面画布灯箱</t>
  </si>
  <si>
    <t>201320262690.9</t>
  </si>
  <si>
    <t>单面海报夹</t>
  </si>
  <si>
    <t>铝框灯箱</t>
  </si>
  <si>
    <t>201320262688.1</t>
  </si>
  <si>
    <t>双面门开式LED灯箱</t>
  </si>
  <si>
    <t>门开灯箱</t>
  </si>
  <si>
    <t>201320075698.9</t>
  </si>
  <si>
    <t>一种新型LED托盘</t>
  </si>
  <si>
    <t>托盘</t>
  </si>
  <si>
    <t>2019-03-21-360</t>
  </si>
  <si>
    <t>到期</t>
  </si>
  <si>
    <t>201420265013.7</t>
  </si>
  <si>
    <t>一种智能滚动灯箱</t>
  </si>
  <si>
    <t>2019-06-24-360</t>
  </si>
  <si>
    <t>201420264923.3</t>
  </si>
  <si>
    <t>一种新型的发光签单本</t>
  </si>
  <si>
    <t>签单本</t>
  </si>
  <si>
    <t>201220512433.1</t>
  </si>
  <si>
    <r>
      <rPr>
        <sz val="9"/>
        <rFont val="宋体"/>
        <charset val="134"/>
      </rPr>
      <t>一种</t>
    </r>
    <r>
      <rPr>
        <sz val="9"/>
        <rFont val="Batang"/>
        <charset val="134"/>
      </rPr>
      <t>可折</t>
    </r>
    <r>
      <rPr>
        <sz val="9"/>
        <rFont val="宋体"/>
        <charset val="134"/>
      </rPr>
      <t>叠</t>
    </r>
    <r>
      <rPr>
        <sz val="9"/>
        <rFont val="Batang"/>
        <charset val="134"/>
      </rPr>
      <t>式LED</t>
    </r>
    <r>
      <rPr>
        <sz val="9"/>
        <rFont val="宋体"/>
        <charset val="134"/>
      </rPr>
      <t>灯</t>
    </r>
  </si>
  <si>
    <t>阶梯式灯条</t>
  </si>
  <si>
    <t>2019-10-29-600</t>
  </si>
  <si>
    <t>过期</t>
  </si>
  <si>
    <t>201220512413.4</t>
  </si>
  <si>
    <r>
      <rPr>
        <sz val="9"/>
        <rFont val="宋体"/>
        <charset val="134"/>
      </rPr>
      <t>一种带</t>
    </r>
    <r>
      <rPr>
        <sz val="9"/>
        <rFont val="Batang"/>
        <charset val="134"/>
      </rPr>
      <t>反射</t>
    </r>
    <r>
      <rPr>
        <sz val="9"/>
        <rFont val="宋体"/>
        <charset val="134"/>
      </rPr>
      <t>罩</t>
    </r>
    <r>
      <rPr>
        <sz val="9"/>
        <rFont val="Batang"/>
        <charset val="134"/>
      </rPr>
      <t>的LED透</t>
    </r>
    <r>
      <rPr>
        <sz val="9"/>
        <rFont val="宋体"/>
        <charset val="134"/>
      </rPr>
      <t>镜</t>
    </r>
  </si>
  <si>
    <t>2019-10-29-360</t>
  </si>
  <si>
    <t>一种光波丰胸仪</t>
  </si>
  <si>
    <t>2019-6/24-360</t>
  </si>
  <si>
    <t>6月360</t>
  </si>
  <si>
    <t>一种新型的发光包</t>
  </si>
  <si>
    <t>发光包</t>
  </si>
  <si>
    <t>2019-12-09-90</t>
  </si>
  <si>
    <t>一种可调节发光条的背光模组</t>
  </si>
  <si>
    <t>2021年8月-90</t>
  </si>
  <si>
    <t>2021-8月90</t>
  </si>
  <si>
    <t>一种铝塑板快速组装灯箱</t>
  </si>
  <si>
    <t>8月90</t>
  </si>
  <si>
    <t>一种广告展示装置</t>
  </si>
  <si>
    <t>CF1A</t>
  </si>
  <si>
    <t>2021-4月-600</t>
  </si>
  <si>
    <t>4月-600</t>
  </si>
  <si>
    <t>一种便携式发光人字形展示架</t>
  </si>
  <si>
    <t>一种新型照明设备</t>
  </si>
  <si>
    <t>6月-135</t>
  </si>
  <si>
    <t>国际专利</t>
  </si>
  <si>
    <t>PCT国内申请号</t>
  </si>
  <si>
    <t>进程1</t>
  </si>
  <si>
    <t>进程2</t>
  </si>
  <si>
    <t>进程3</t>
  </si>
  <si>
    <t>申请日</t>
  </si>
  <si>
    <t>已经申请</t>
  </si>
  <si>
    <t>PCT/CN2019/077335</t>
  </si>
  <si>
    <t>一种激光划线导光板的制作方法</t>
  </si>
  <si>
    <t>2020/4.10月收到专利文件（国际局文件）</t>
  </si>
  <si>
    <t>预计6月份左右可以下审查意见</t>
  </si>
  <si>
    <t>审查意见可以就可以选国家，如果不行需要修改或者考虑不申请</t>
  </si>
  <si>
    <t>PCT/CN2019/079802</t>
  </si>
  <si>
    <t>2020/4月收到专利文件（国际局文件）</t>
  </si>
  <si>
    <t>一种快速简易展示灯箱</t>
  </si>
  <si>
    <t>2020/1/14第一次补正/2020/3/9收到专利文件（国际局文件）</t>
  </si>
  <si>
    <t>预计8月份左右可以下审查意见</t>
  </si>
  <si>
    <t>发明名称</t>
  </si>
  <si>
    <t>申请
费</t>
  </si>
  <si>
    <t>实审费</t>
  </si>
  <si>
    <t>授权费</t>
  </si>
  <si>
    <t>预计授权</t>
  </si>
  <si>
    <t>授权日期</t>
  </si>
  <si>
    <t>2500/已经缴纳</t>
  </si>
  <si>
    <t>已经提出实审</t>
  </si>
  <si>
    <t>201810601892.9</t>
  </si>
  <si>
    <t>一种梯度反射导光灯箱</t>
  </si>
  <si>
    <t>201810602557.0</t>
  </si>
  <si>
    <t>一种梯度条形导光灯箱</t>
  </si>
  <si>
    <t>201810600858.X</t>
  </si>
  <si>
    <t>一种梯度折射导光灯箱</t>
  </si>
  <si>
    <t>201810795375.X</t>
  </si>
  <si>
    <t>透镜</t>
  </si>
  <si>
    <t>201910084460.X</t>
  </si>
  <si>
    <t>201910180877.6</t>
  </si>
  <si>
    <t>一种快速组装和拆卸的LED全塑灯箱</t>
  </si>
  <si>
    <t>征服者</t>
  </si>
  <si>
    <t>201910180325.5</t>
  </si>
  <si>
    <t>201910180876.1</t>
  </si>
  <si>
    <t>一种紧凑型背光模组</t>
  </si>
  <si>
    <t>201910180316.6</t>
  </si>
  <si>
    <t>一种LED灯箱易组装转角</t>
  </si>
  <si>
    <t>AFEZ转角</t>
  </si>
  <si>
    <t>2019102892400</t>
  </si>
  <si>
    <t>201910415394.x</t>
  </si>
  <si>
    <t>一种易组装磁吸拼接灯箱</t>
  </si>
  <si>
    <t>201920713380.1</t>
  </si>
  <si>
    <t>一种全塑大转角易组装灯箱</t>
  </si>
  <si>
    <t>201910415353.0</t>
  </si>
  <si>
    <t>征服者-转角</t>
  </si>
  <si>
    <t>201910461602X</t>
  </si>
  <si>
    <t>一种LED灯箱全自动智能生产系统</t>
  </si>
  <si>
    <t>自动机器人系统</t>
  </si>
  <si>
    <t>易拉宝(5)</t>
  </si>
  <si>
    <t>易拉宝外观</t>
  </si>
  <si>
    <t>2019109712339</t>
  </si>
  <si>
    <t>一种简易的方便携带LED照明系统</t>
  </si>
  <si>
    <t>2019217111599</t>
  </si>
  <si>
    <t>一种简易的方便携带LED照明系统装置</t>
  </si>
  <si>
    <t>2021/11/15-600</t>
  </si>
  <si>
    <t>2021年新申请</t>
  </si>
  <si>
    <t>鱼缸灯箱-发明</t>
  </si>
  <si>
    <t>浴缸灯箱</t>
  </si>
  <si>
    <t>鱼缸灯箱实用</t>
  </si>
  <si>
    <t>2022年申请</t>
  </si>
  <si>
    <t>202223136061X</t>
  </si>
  <si>
    <t>一种加圆垫导光板灯箱</t>
  </si>
  <si>
    <t>一种新型的导光板拼接灯箱</t>
  </si>
  <si>
    <t>我方名称</t>
  </si>
  <si>
    <t>代理接收</t>
  </si>
  <si>
    <t>一种铰链式快速组装灯箱</t>
  </si>
  <si>
    <t>铝塑板折叠灯箱</t>
  </si>
  <si>
    <t>磁吸灯箱</t>
  </si>
  <si>
    <t>201910588432.1</t>
  </si>
  <si>
    <t>一种3D发光字的使用和连接方式</t>
  </si>
  <si>
    <t>需要补正，经过代理确认无法补正</t>
  </si>
  <si>
    <t>201921013728.2</t>
  </si>
  <si>
    <t>201910588536.2</t>
  </si>
  <si>
    <t>。201910714806.X</t>
  </si>
  <si>
    <t>一种磁吸式滑块导电导轨</t>
  </si>
  <si>
    <t>。201921247668.0</t>
  </si>
  <si>
    <t>.201921365565.4</t>
  </si>
  <si>
    <t>一种超薄导光板</t>
  </si>
  <si>
    <t>一种便携式移动可回转LED覆膜展示灯箱</t>
  </si>
  <si>
    <t>一种连接件</t>
  </si>
  <si>
    <t>一种展示灯箱用灯片结构-小尹</t>
  </si>
  <si>
    <t>一种广告展示装置-小尹</t>
  </si>
  <si>
    <t>一种发光式人字形展示架-柳虎</t>
  </si>
  <si>
    <t>一种货架隐藏式供电系统-肖遥</t>
  </si>
  <si>
    <t>驳回</t>
  </si>
  <si>
    <t>1. 北闵基于dali协议的控制软件</t>
  </si>
  <si>
    <t>2. 北闵LED灯闪亮程序控制软件</t>
  </si>
  <si>
    <t>3. 北闵RF调光驱动器控制软件</t>
  </si>
  <si>
    <t>4. 北闵RF调光遥控器控制软件</t>
  </si>
  <si>
    <t>5. 红外线调光遥控器控制软件</t>
  </si>
  <si>
    <t>6. DMX512协议控制软件</t>
  </si>
  <si>
    <t>7. pwm信号遥控器软件</t>
  </si>
  <si>
    <t>8. 0-10V信号控制器控</t>
  </si>
  <si>
    <t>9.北闵wifi调光驱动控制器</t>
  </si>
  <si>
    <t>10。北闵wifi调光控动控制器</t>
  </si>
  <si>
    <t>一种LED射灯快速展示装置</t>
  </si>
  <si>
    <t>Edgemask 美国专利进程表</t>
  </si>
  <si>
    <t>日期</t>
  </si>
  <si>
    <t>进程结果</t>
  </si>
  <si>
    <t>费用目的</t>
  </si>
  <si>
    <t>支付日期</t>
  </si>
  <si>
    <t>2017年6月11日</t>
  </si>
  <si>
    <t>美国律师押金预付</t>
  </si>
  <si>
    <t>2017年6月11日已支付</t>
  </si>
  <si>
    <t>2017年8月1日</t>
  </si>
  <si>
    <t>Petition revived， 专利重新开始申请了。还没有收到正式的申请专利证明（收据）和申请专利日期.</t>
  </si>
  <si>
    <t>Translation fees 翻译费用</t>
  </si>
  <si>
    <r>
      <rPr>
        <b/>
        <sz val="9"/>
        <color indexed="8"/>
        <rFont val="Calibri"/>
        <charset val="134"/>
      </rPr>
      <t>invoice_00660
11</t>
    </r>
    <r>
      <rPr>
        <b/>
        <sz val="9"/>
        <color indexed="8"/>
        <rFont val="宋体"/>
        <charset val="134"/>
      </rPr>
      <t>月低之前需要支付</t>
    </r>
    <r>
      <rPr>
        <b/>
        <sz val="9"/>
        <color indexed="8"/>
        <rFont val="Calibri"/>
        <charset val="134"/>
      </rPr>
      <t>6791,87</t>
    </r>
    <r>
      <rPr>
        <b/>
        <sz val="9"/>
        <color indexed="8"/>
        <rFont val="宋体"/>
        <charset val="134"/>
      </rPr>
      <t>美金。</t>
    </r>
    <r>
      <rPr>
        <sz val="9"/>
        <color indexed="8"/>
        <rFont val="Calibri"/>
        <charset val="134"/>
      </rPr>
      <t xml:space="preserve">
2017</t>
    </r>
    <r>
      <rPr>
        <sz val="9"/>
        <color indexed="8"/>
        <rFont val="宋体"/>
        <charset val="134"/>
      </rPr>
      <t>年</t>
    </r>
    <r>
      <rPr>
        <sz val="9"/>
        <color indexed="8"/>
        <rFont val="Calibri"/>
        <charset val="134"/>
      </rPr>
      <t>11</t>
    </r>
    <r>
      <rPr>
        <sz val="9"/>
        <color indexed="8"/>
        <rFont val="宋体"/>
        <charset val="134"/>
      </rPr>
      <t>月</t>
    </r>
    <r>
      <rPr>
        <sz val="9"/>
        <color indexed="8"/>
        <rFont val="Calibri"/>
        <charset val="134"/>
      </rPr>
      <t>7</t>
    </r>
    <r>
      <rPr>
        <sz val="9"/>
        <color indexed="8"/>
        <rFont val="宋体"/>
        <charset val="134"/>
      </rPr>
      <t>日由总费用同意</t>
    </r>
  </si>
  <si>
    <t>USPTO Fee 费用: </t>
  </si>
  <si>
    <t>Patent Search Fee 专利查询费用</t>
  </si>
  <si>
    <t>Attorney’s fees (incl. patent work and domain name transfer agreement.）律师费用  (含专利和域名合同费用)</t>
  </si>
  <si>
    <t>2017年8月3日</t>
  </si>
  <si>
    <t>律师开始申请了戴经理的Patent Assignment, 不过为此需要专利申请日期，到现在还没有结束</t>
  </si>
  <si>
    <t xml:space="preserve">Patent Assignment (戴经理): 已申请了，但为此需要拿到Filing Date. </t>
  </si>
  <si>
    <t>2017年8月3日邮件费用同意</t>
  </si>
  <si>
    <t>2017年11月7日</t>
  </si>
  <si>
    <t>其它国家申请专利历史</t>
  </si>
  <si>
    <t>律师拿到中国的Edgemask专利申请历史</t>
  </si>
  <si>
    <t>2017年11月7日邮件费用同意</t>
  </si>
  <si>
    <t>律师拿到韩国的Edgemask专利申请历史</t>
  </si>
  <si>
    <t>?</t>
  </si>
  <si>
    <t>翻译费用</t>
  </si>
  <si>
    <t>2017年12月6日</t>
  </si>
  <si>
    <t>律师拿到中国的Edgemask专利申请历史
律师拿到韩国的Edgemask专利申请历史
申请新的专利的建议</t>
  </si>
  <si>
    <t>Invoice November
11月份发票</t>
  </si>
  <si>
    <t>invoice_00715
2018年1月8日之前需要付975美金。</t>
  </si>
  <si>
    <t>2017年01月08日</t>
  </si>
  <si>
    <t>律师和USTPO沟通</t>
  </si>
  <si>
    <t>Invoice December
12月份发票</t>
  </si>
  <si>
    <t xml:space="preserve">Invoice_00765 
2018年2月4日之前需要付 $280.00 </t>
  </si>
  <si>
    <t>目前还在等专利申请日期, 戴经理Patent assignment, 拿到了申请专利日期之后，总共的申请时间能达到3年。三年内USTPO回复是否申请成功了或者被拒绝。如果申请成功的话，发布费用为450美金（费用三年之后可能会变的）。如果申请被拒绝的话，费用大概为5-20个律师工作小时+政府费用(Appeal)。</t>
  </si>
  <si>
    <t>整理修改文件</t>
  </si>
  <si>
    <t>665$</t>
  </si>
  <si>
    <t>2月份支付665美金</t>
  </si>
  <si>
    <t>2018年2月7号</t>
  </si>
  <si>
    <t>已经提交</t>
  </si>
  <si>
    <t>350$</t>
  </si>
  <si>
    <t>以戴经理为发明人申请美国专利，目前律师是在处理这些问题</t>
  </si>
  <si>
    <t>3月26号支付350美金</t>
  </si>
  <si>
    <t>和USTPO沟通以及补充资料提交</t>
  </si>
  <si>
    <t>805$</t>
  </si>
  <si>
    <t>跟USTPO沟通以及补充资料</t>
  </si>
  <si>
    <t>2018/4/24支付805美金</t>
  </si>
  <si>
    <t>和USTPO沟通</t>
  </si>
  <si>
    <t>140$</t>
  </si>
  <si>
    <t>USTPO沟通</t>
  </si>
  <si>
    <t>2018-10-9申请支付</t>
  </si>
  <si>
    <t>OA</t>
  </si>
  <si>
    <t>专利被拒绝-已经答复美国律师</t>
  </si>
  <si>
    <t>5月30邮寄样品给美国律师</t>
  </si>
  <si>
    <t>收到账单</t>
  </si>
  <si>
    <t>$2240美金</t>
  </si>
  <si>
    <t>支付9月24</t>
  </si>
  <si>
    <t>再次OA</t>
  </si>
  <si>
    <t>建议答复</t>
  </si>
  <si>
    <t>OA起草文件收到，中国代理也看过，没有需要补充</t>
  </si>
  <si>
    <t>OA文件起草</t>
  </si>
  <si>
    <t>已经支付</t>
  </si>
  <si>
    <t>确认过文件已经安排提交文案</t>
  </si>
  <si>
    <t>沟通专利局以及提交文件</t>
  </si>
  <si>
    <t>新的起草文件，Amy邮件</t>
  </si>
  <si>
    <t>新的起草文件</t>
  </si>
  <si>
    <t>等待授权</t>
  </si>
  <si>
    <t>需要转让协议公正</t>
  </si>
  <si>
    <t>已经对公转让</t>
  </si>
  <si>
    <t>网站</t>
  </si>
  <si>
    <t>网址</t>
  </si>
  <si>
    <t>用户名</t>
  </si>
  <si>
    <t>密码</t>
  </si>
  <si>
    <t>注册用邮箱</t>
  </si>
  <si>
    <t>专利申请状态查询</t>
  </si>
  <si>
    <t>http://www2.soopat.com/Home/Iindex</t>
  </si>
  <si>
    <t>edgelight</t>
  </si>
  <si>
    <t>edgelight_55</t>
  </si>
  <si>
    <t>1423225976@qq.com</t>
  </si>
  <si>
    <t>中国专利查询系统</t>
  </si>
  <si>
    <t>http://cpquery.sipo.gov.cn/index_zh.jsp?language=zh_CN</t>
  </si>
  <si>
    <t>公共查询</t>
  </si>
  <si>
    <t>CN00217862</t>
  </si>
  <si>
    <t>OK1f8bp7</t>
  </si>
  <si>
    <t>info@cnedgelight.com</t>
  </si>
  <si>
    <t>实业</t>
  </si>
  <si>
    <t>CN00218156</t>
  </si>
  <si>
    <t>000000</t>
  </si>
  <si>
    <t>sensor@cnedgelight.com</t>
  </si>
  <si>
    <t>自动化</t>
  </si>
  <si>
    <t>以后用北闵电子工业做专利</t>
  </si>
  <si>
    <t>CN00217895</t>
  </si>
  <si>
    <t>jiang_yuping@cnedgelight.com</t>
  </si>
  <si>
    <t>北闵</t>
  </si>
  <si>
    <t>CN00365811</t>
  </si>
  <si>
    <t>爱之莱特</t>
  </si>
  <si>
    <t>查询网址</t>
  </si>
  <si>
    <t>松江科技网-专利资助</t>
  </si>
  <si>
    <t>激活邮箱如下</t>
  </si>
  <si>
    <t>公司</t>
  </si>
  <si>
    <t>联系人</t>
  </si>
  <si>
    <t>http://sjzz.baiten.cn/</t>
  </si>
  <si>
    <t>松江区专利资助自2015.1.1起，实行系统操作
联系电话：021-37735545
经发办 王主任 021-57605903</t>
  </si>
  <si>
    <t>edgelight217862</t>
  </si>
  <si>
    <t>edgeligt_55</t>
  </si>
  <si>
    <t>purchasing@cnedgelight.com</t>
  </si>
  <si>
    <t>柴苗苗</t>
  </si>
  <si>
    <t>edgelight218156</t>
  </si>
  <si>
    <t>chai_miaomiao@cnedgelight.com</t>
  </si>
  <si>
    <t>潘芬林</t>
  </si>
  <si>
    <t>edgelight217895</t>
  </si>
  <si>
    <t>蒋玉萍</t>
  </si>
  <si>
    <t>专利局电话</t>
  </si>
  <si>
    <t>010-62086383</t>
  </si>
  <si>
    <t>美国律师联系</t>
  </si>
  <si>
    <t>briecrawford@crawfordpatents.com</t>
  </si>
  <si>
    <t>Phone:  815-893-8149
Fax:  815-261-4350</t>
  </si>
  <si>
    <t>国内代理</t>
  </si>
  <si>
    <t>汪宇86-21-62413530</t>
  </si>
  <si>
    <t>info@sinoipt.com</t>
  </si>
  <si>
    <t>一种LED快速简易展示灯箱（简称易拉宝）</t>
  </si>
  <si>
    <t>国家</t>
  </si>
  <si>
    <t>申请时间</t>
  </si>
  <si>
    <t>历史进度</t>
  </si>
  <si>
    <t>最新进度</t>
  </si>
  <si>
    <t>2020年3月进度时间</t>
  </si>
  <si>
    <t>巴黎公约</t>
  </si>
  <si>
    <t xml:space="preserve"> 16/541,609 </t>
  </si>
  <si>
    <t>美国</t>
  </si>
  <si>
    <t>受理</t>
  </si>
  <si>
    <t>驳回-提交补正</t>
  </si>
  <si>
    <t>授权-已经拿到证书</t>
  </si>
  <si>
    <t>2020年3月左右会收到初审意见</t>
  </si>
  <si>
    <t>2021/6/1左右</t>
  </si>
  <si>
    <t>欧洲</t>
  </si>
  <si>
    <t>递交补正通知书</t>
  </si>
  <si>
    <t>涉及国家</t>
  </si>
  <si>
    <t>代理费用</t>
  </si>
  <si>
    <t>状态</t>
  </si>
  <si>
    <t>资助状态</t>
  </si>
  <si>
    <t>一种LED快速组装展示装置</t>
  </si>
  <si>
    <t>中国</t>
  </si>
  <si>
    <t>不授权不支付费用</t>
  </si>
  <si>
    <t>爱尔兰</t>
  </si>
  <si>
    <t>6500+50%资助</t>
  </si>
  <si>
    <t>/</t>
  </si>
  <si>
    <t>2021年8月已经申请</t>
  </si>
  <si>
    <t>比利时</t>
  </si>
  <si>
    <t>荷兰</t>
  </si>
  <si>
    <t>摩纳哥</t>
  </si>
  <si>
    <t>卢森堡</t>
  </si>
  <si>
    <t>一种发光砖</t>
  </si>
  <si>
    <t>新增北闵</t>
  </si>
  <si>
    <t>一种画面制作方法</t>
  </si>
  <si>
    <t>已经提供技术底稿</t>
  </si>
  <si>
    <t>一种无边框照明装置</t>
  </si>
  <si>
    <t>一种可显示立体画面的LED灯片及加工工艺</t>
  </si>
  <si>
    <t>国际暂定</t>
  </si>
  <si>
    <t>爱尔兰比利时   荷兰  摩纳哥  卢森堡</t>
  </si>
  <si>
    <t>10000+50%补贴费</t>
  </si>
  <si>
    <t>全包</t>
  </si>
  <si>
    <t>不授权退全额费用</t>
  </si>
  <si>
    <t>新增KT</t>
  </si>
  <si>
    <t>一种长距离导光灯具</t>
  </si>
</sst>
</file>

<file path=xl/styles.xml><?xml version="1.0" encoding="utf-8"?>
<styleSheet xmlns="http://schemas.openxmlformats.org/spreadsheetml/2006/main">
  <numFmts count="13">
    <numFmt numFmtId="24" formatCode="\$#,##0_);[Red]\(\$#,##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yyyy&quot;年&quot;m&quot;月&quot;d&quot;日&quot;;@"/>
    <numFmt numFmtId="179" formatCode="0_);[Red]\(0\)"/>
    <numFmt numFmtId="180" formatCode="yyyy/m/d;@"/>
    <numFmt numFmtId="181" formatCode="_-[$$-409]* #,##0.00_ ;_-[$$-409]* \-#,##0.00\ ;_-[$$-409]* &quot;-&quot;??_ ;_-@_ "/>
    <numFmt numFmtId="182" formatCode="0.0_ "/>
  </numFmts>
  <fonts count="5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u/>
      <sz val="9"/>
      <color theme="10"/>
      <name val="宋体"/>
      <charset val="134"/>
    </font>
    <font>
      <u/>
      <sz val="11"/>
      <color rgb="FF0000FF"/>
      <name val="宋体"/>
      <charset val="0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indexed="8"/>
      <name val="Calibri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</font>
    <font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rgb="FF000000"/>
      <name val="Microsoft YaHei UI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indexed="8"/>
      <name val="宋体"/>
      <charset val="134"/>
    </font>
    <font>
      <sz val="9"/>
      <color indexed="8"/>
      <name val="Calibri"/>
      <charset val="134"/>
    </font>
    <font>
      <sz val="9"/>
      <name val="Batang"/>
      <charset val="134"/>
    </font>
    <font>
      <sz val="9"/>
      <name val="宋体"/>
      <charset val="134"/>
    </font>
    <font>
      <b/>
      <sz val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4" borderId="17" applyNumberFormat="0" applyFon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0" fillId="28" borderId="20" applyNumberFormat="0" applyAlignment="0" applyProtection="0">
      <alignment vertical="center"/>
    </xf>
    <xf numFmtId="0" fontId="41" fillId="28" borderId="16" applyNumberFormat="0" applyAlignment="0" applyProtection="0">
      <alignment vertical="center"/>
    </xf>
    <xf numFmtId="0" fontId="42" fillId="29" borderId="21" applyNumberForma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</cellStyleXfs>
  <cellXfs count="358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80" fontId="1" fillId="0" borderId="5" xfId="0" applyNumberFormat="1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/>
    </xf>
    <xf numFmtId="0" fontId="7" fillId="0" borderId="0" xfId="10" applyFont="1" applyAlignment="1" applyProtection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/>
    </xf>
    <xf numFmtId="0" fontId="7" fillId="0" borderId="2" xfId="10" applyFont="1" applyBorder="1" applyAlignment="1" applyProtection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10" applyFont="1" applyBorder="1" applyAlignment="1" applyProtection="1">
      <alignment vertical="center"/>
    </xf>
    <xf numFmtId="0" fontId="5" fillId="0" borderId="2" xfId="0" applyFont="1" applyFill="1" applyBorder="1" applyAlignment="1">
      <alignment horizontal="left" vertical="center"/>
    </xf>
    <xf numFmtId="0" fontId="8" fillId="0" borderId="0" xfId="1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right"/>
    </xf>
    <xf numFmtId="0" fontId="1" fillId="0" borderId="2" xfId="0" applyFont="1" applyFill="1" applyBorder="1" applyAlignment="1"/>
    <xf numFmtId="181" fontId="9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181" fontId="10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181" fontId="10" fillId="0" borderId="2" xfId="0" applyNumberFormat="1" applyFont="1" applyFill="1" applyBorder="1" applyAlignment="1">
      <alignment horizontal="right" vertical="top"/>
    </xf>
    <xf numFmtId="0" fontId="1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vertical="center" wrapText="1"/>
    </xf>
    <xf numFmtId="181" fontId="13" fillId="0" borderId="2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181" fontId="10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57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 wrapText="1"/>
    </xf>
    <xf numFmtId="14" fontId="1" fillId="0" borderId="2" xfId="0" applyNumberFormat="1" applyFont="1" applyFill="1" applyBorder="1" applyAlignment="1">
      <alignment horizontal="left" vertical="center"/>
    </xf>
    <xf numFmtId="178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24" fontId="1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26" fontId="1" fillId="0" borderId="2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24" fontId="1" fillId="0" borderId="1" xfId="0" applyNumberFormat="1" applyFont="1" applyFill="1" applyBorder="1" applyAlignment="1">
      <alignment horizontal="right" vertical="center"/>
    </xf>
    <xf numFmtId="0" fontId="0" fillId="0" borderId="7" xfId="0" applyFill="1" applyBorder="1">
      <alignment vertical="center"/>
    </xf>
    <xf numFmtId="14" fontId="1" fillId="4" borderId="2" xfId="0" applyNumberFormat="1" applyFont="1" applyFill="1" applyBorder="1" applyAlignment="1">
      <alignment horizontal="left" vertical="center"/>
    </xf>
    <xf numFmtId="0" fontId="1" fillId="4" borderId="2" xfId="0" applyFont="1" applyFill="1" applyBorder="1">
      <alignment vertical="center"/>
    </xf>
    <xf numFmtId="0" fontId="1" fillId="4" borderId="2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14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182" fontId="1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182" fontId="1" fillId="0" borderId="2" xfId="0" applyNumberFormat="1" applyFont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justify" vertical="center"/>
    </xf>
    <xf numFmtId="176" fontId="1" fillId="2" borderId="2" xfId="0" applyNumberFormat="1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  <xf numFmtId="176" fontId="1" fillId="0" borderId="0" xfId="0" applyNumberFormat="1" applyFont="1">
      <alignment vertical="center"/>
    </xf>
    <xf numFmtId="180" fontId="1" fillId="0" borderId="2" xfId="0" applyNumberFormat="1" applyFont="1" applyBorder="1" applyAlignment="1">
      <alignment horizontal="center" vertical="center"/>
    </xf>
    <xf numFmtId="57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58" fontId="0" fillId="0" borderId="2" xfId="0" applyNumberFormat="1" applyBorder="1">
      <alignment vertical="center"/>
    </xf>
    <xf numFmtId="179" fontId="2" fillId="0" borderId="0" xfId="0" applyNumberFormat="1" applyFont="1" applyAlignment="1">
      <alignment horizontal="center" vertical="center" wrapText="1"/>
    </xf>
    <xf numFmtId="176" fontId="3" fillId="4" borderId="2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14" fontId="5" fillId="4" borderId="2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left" vertical="center"/>
    </xf>
    <xf numFmtId="14" fontId="1" fillId="4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76" fontId="1" fillId="3" borderId="2" xfId="0" applyNumberFormat="1" applyFont="1" applyFill="1" applyBorder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1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left" vertical="center"/>
    </xf>
    <xf numFmtId="176" fontId="9" fillId="2" borderId="2" xfId="0" applyNumberFormat="1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>
      <alignment vertical="center"/>
    </xf>
    <xf numFmtId="0" fontId="9" fillId="10" borderId="2" xfId="0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/>
    </xf>
    <xf numFmtId="176" fontId="1" fillId="0" borderId="2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180" fontId="1" fillId="0" borderId="5" xfId="0" applyNumberFormat="1" applyFont="1" applyBorder="1">
      <alignment vertical="center"/>
    </xf>
    <xf numFmtId="14" fontId="1" fillId="0" borderId="5" xfId="0" applyNumberFormat="1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5" xfId="0" applyNumberFormat="1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0" xfId="0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58" fontId="1" fillId="0" borderId="2" xfId="0" applyNumberFormat="1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176" fontId="5" fillId="12" borderId="2" xfId="0" applyNumberFormat="1" applyFont="1" applyFill="1" applyBorder="1" applyAlignment="1">
      <alignment horizontal="left" vertical="center"/>
    </xf>
    <xf numFmtId="49" fontId="5" fillId="12" borderId="2" xfId="0" applyNumberFormat="1" applyFont="1" applyFill="1" applyBorder="1" applyAlignment="1">
      <alignment horizontal="left" vertical="center"/>
    </xf>
    <xf numFmtId="0" fontId="5" fillId="12" borderId="2" xfId="0" applyFont="1" applyFill="1" applyBorder="1" applyAlignment="1">
      <alignment horizontal="left" vertical="center"/>
    </xf>
    <xf numFmtId="0" fontId="1" fillId="12" borderId="2" xfId="0" applyFont="1" applyFill="1" applyBorder="1" applyAlignment="1">
      <alignment horizontal="center" vertical="center"/>
    </xf>
    <xf numFmtId="176" fontId="5" fillId="13" borderId="2" xfId="0" applyNumberFormat="1" applyFont="1" applyFill="1" applyBorder="1" applyAlignment="1">
      <alignment horizontal="left" vertical="center"/>
    </xf>
    <xf numFmtId="49" fontId="5" fillId="13" borderId="2" xfId="0" applyNumberFormat="1" applyFont="1" applyFill="1" applyBorder="1" applyAlignment="1">
      <alignment horizontal="left" vertical="center"/>
    </xf>
    <xf numFmtId="0" fontId="5" fillId="13" borderId="2" xfId="0" applyFont="1" applyFill="1" applyBorder="1" applyAlignment="1">
      <alignment horizontal="left" vertical="center"/>
    </xf>
    <xf numFmtId="0" fontId="1" fillId="13" borderId="2" xfId="0" applyFont="1" applyFill="1" applyBorder="1" applyAlignment="1">
      <alignment horizontal="center" vertical="center"/>
    </xf>
    <xf numFmtId="176" fontId="9" fillId="13" borderId="2" xfId="0" applyNumberFormat="1" applyFont="1" applyFill="1" applyBorder="1" applyAlignment="1">
      <alignment horizontal="left" vertical="center"/>
    </xf>
    <xf numFmtId="0" fontId="9" fillId="13" borderId="2" xfId="0" applyFont="1" applyFill="1" applyBorder="1">
      <alignment vertical="center"/>
    </xf>
    <xf numFmtId="0" fontId="9" fillId="13" borderId="2" xfId="0" applyFont="1" applyFill="1" applyBorder="1" applyAlignment="1">
      <alignment horizontal="center" vertical="center"/>
    </xf>
    <xf numFmtId="176" fontId="1" fillId="12" borderId="2" xfId="0" applyNumberFormat="1" applyFont="1" applyFill="1" applyBorder="1" applyAlignment="1">
      <alignment horizontal="left" vertical="center"/>
    </xf>
    <xf numFmtId="0" fontId="1" fillId="12" borderId="2" xfId="0" applyFont="1" applyFill="1" applyBorder="1" applyAlignment="1">
      <alignment horizontal="left" vertical="center"/>
    </xf>
    <xf numFmtId="176" fontId="1" fillId="12" borderId="2" xfId="0" applyNumberFormat="1" applyFont="1" applyFill="1" applyBorder="1">
      <alignment vertical="center"/>
    </xf>
    <xf numFmtId="0" fontId="1" fillId="12" borderId="2" xfId="0" applyFont="1" applyFill="1" applyBorder="1">
      <alignment vertical="center"/>
    </xf>
    <xf numFmtId="0" fontId="17" fillId="0" borderId="2" xfId="0" applyFont="1" applyBorder="1">
      <alignment vertical="center"/>
    </xf>
    <xf numFmtId="0" fontId="17" fillId="0" borderId="3" xfId="0" applyFont="1" applyFill="1" applyBorder="1">
      <alignment vertical="center"/>
    </xf>
    <xf numFmtId="49" fontId="5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14" fontId="10" fillId="1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2" xfId="0" applyFont="1" applyBorder="1">
      <alignment vertical="center"/>
    </xf>
    <xf numFmtId="14" fontId="20" fillId="0" borderId="2" xfId="0" applyNumberFormat="1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49" fontId="22" fillId="0" borderId="2" xfId="5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/>
    </xf>
    <xf numFmtId="49" fontId="23" fillId="0" borderId="2" xfId="50" applyNumberFormat="1" applyFont="1" applyFill="1" applyBorder="1" applyAlignment="1">
      <alignment horizontal="center" vertical="center" wrapText="1" readingOrder="1"/>
    </xf>
    <xf numFmtId="49" fontId="23" fillId="0" borderId="1" xfId="50" applyNumberFormat="1" applyFont="1" applyFill="1" applyBorder="1" applyAlignment="1">
      <alignment horizontal="center" vertical="center" wrapText="1" readingOrder="1"/>
    </xf>
    <xf numFmtId="49" fontId="23" fillId="0" borderId="3" xfId="50" applyNumberFormat="1" applyFont="1" applyFill="1" applyBorder="1" applyAlignment="1">
      <alignment horizontal="center" vertical="center" wrapText="1" readingOrder="1"/>
    </xf>
    <xf numFmtId="49" fontId="23" fillId="0" borderId="4" xfId="50" applyNumberFormat="1" applyFont="1" applyFill="1" applyBorder="1" applyAlignment="1">
      <alignment horizontal="center" vertical="center" wrapText="1" readingOrder="1"/>
    </xf>
    <xf numFmtId="31" fontId="3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9" fontId="22" fillId="0" borderId="5" xfId="50" applyNumberFormat="1" applyFont="1" applyFill="1" applyBorder="1" applyAlignment="1">
      <alignment horizontal="center" vertical="center" wrapText="1" readingOrder="1"/>
    </xf>
    <xf numFmtId="49" fontId="22" fillId="0" borderId="6" xfId="50" applyNumberFormat="1" applyFont="1" applyFill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80" fontId="9" fillId="0" borderId="0" xfId="0" applyNumberFormat="1" applyFont="1" applyBorder="1" applyAlignment="1">
      <alignment horizontal="center" vertical="center"/>
    </xf>
    <xf numFmtId="180" fontId="9" fillId="0" borderId="0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80" fontId="9" fillId="15" borderId="5" xfId="0" applyNumberFormat="1" applyFont="1" applyFill="1" applyBorder="1" applyAlignment="1">
      <alignment horizontal="center" vertical="center"/>
    </xf>
    <xf numFmtId="180" fontId="9" fillId="15" borderId="7" xfId="0" applyNumberFormat="1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20" fillId="14" borderId="2" xfId="0" applyFont="1" applyFill="1" applyBorder="1" applyAlignment="1">
      <alignment horizontal="center" vertical="center"/>
    </xf>
    <xf numFmtId="180" fontId="9" fillId="14" borderId="2" xfId="0" applyNumberFormat="1" applyFont="1" applyFill="1" applyBorder="1" applyAlignment="1">
      <alignment horizontal="center" vertical="center" wrapText="1"/>
    </xf>
    <xf numFmtId="176" fontId="19" fillId="14" borderId="2" xfId="0" applyNumberFormat="1" applyFont="1" applyFill="1" applyBorder="1" applyAlignment="1">
      <alignment horizontal="center" vertical="center"/>
    </xf>
    <xf numFmtId="14" fontId="1" fillId="14" borderId="2" xfId="0" applyNumberFormat="1" applyFont="1" applyFill="1" applyBorder="1" applyAlignment="1">
      <alignment horizontal="center" vertical="center"/>
    </xf>
    <xf numFmtId="180" fontId="9" fillId="14" borderId="2" xfId="0" applyNumberFormat="1" applyFont="1" applyFill="1" applyBorder="1" applyAlignment="1">
      <alignment horizontal="center" vertical="center"/>
    </xf>
    <xf numFmtId="0" fontId="25" fillId="14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180" fontId="9" fillId="6" borderId="2" xfId="0" applyNumberFormat="1" applyFont="1" applyFill="1" applyBorder="1" applyAlignment="1">
      <alignment horizontal="center" vertical="center"/>
    </xf>
    <xf numFmtId="176" fontId="25" fillId="14" borderId="2" xfId="0" applyNumberFormat="1" applyFont="1" applyFill="1" applyBorder="1" applyAlignment="1">
      <alignment horizontal="center" vertical="center"/>
    </xf>
    <xf numFmtId="176" fontId="25" fillId="2" borderId="2" xfId="0" applyNumberFormat="1" applyFont="1" applyFill="1" applyBorder="1" applyAlignment="1">
      <alignment horizontal="center" vertical="center"/>
    </xf>
    <xf numFmtId="180" fontId="9" fillId="0" borderId="2" xfId="0" applyNumberFormat="1" applyFont="1" applyFill="1" applyBorder="1" applyAlignment="1">
      <alignment horizontal="center" vertical="center"/>
    </xf>
    <xf numFmtId="176" fontId="25" fillId="0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180" fontId="9" fillId="15" borderId="2" xfId="0" applyNumberFormat="1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0" fontId="25" fillId="16" borderId="2" xfId="0" applyFont="1" applyFill="1" applyBorder="1" applyAlignment="1">
      <alignment horizontal="center" vertical="center"/>
    </xf>
    <xf numFmtId="180" fontId="9" fillId="16" borderId="2" xfId="0" applyNumberFormat="1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25" fillId="12" borderId="2" xfId="0" applyFont="1" applyFill="1" applyBorder="1" applyAlignment="1">
      <alignment horizontal="center" vertical="center"/>
    </xf>
    <xf numFmtId="180" fontId="9" fillId="12" borderId="2" xfId="0" applyNumberFormat="1" applyFont="1" applyFill="1" applyBorder="1" applyAlignment="1">
      <alignment horizontal="center" vertical="center"/>
    </xf>
    <xf numFmtId="14" fontId="9" fillId="6" borderId="2" xfId="0" applyNumberFormat="1" applyFont="1" applyFill="1" applyBorder="1" applyAlignment="1">
      <alignment horizontal="center" vertical="center"/>
    </xf>
    <xf numFmtId="49" fontId="25" fillId="12" borderId="2" xfId="0" applyNumberFormat="1" applyFont="1" applyFill="1" applyBorder="1" applyAlignment="1">
      <alignment horizontal="center" vertical="center"/>
    </xf>
    <xf numFmtId="14" fontId="9" fillId="12" borderId="2" xfId="0" applyNumberFormat="1" applyFont="1" applyFill="1" applyBorder="1" applyAlignment="1">
      <alignment horizontal="center" vertical="center"/>
    </xf>
    <xf numFmtId="49" fontId="25" fillId="6" borderId="2" xfId="0" applyNumberFormat="1" applyFont="1" applyFill="1" applyBorder="1" applyAlignment="1">
      <alignment horizontal="center" vertical="center"/>
    </xf>
    <xf numFmtId="14" fontId="9" fillId="12" borderId="2" xfId="49" applyNumberFormat="1" applyFont="1" applyFill="1" applyBorder="1" applyAlignment="1">
      <alignment horizontal="center" vertical="center"/>
    </xf>
    <xf numFmtId="14" fontId="9" fillId="0" borderId="2" xfId="49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6" fontId="20" fillId="0" borderId="2" xfId="0" applyNumberFormat="1" applyFont="1" applyFill="1" applyBorder="1" applyAlignment="1">
      <alignment horizontal="center" vertical="center"/>
    </xf>
    <xf numFmtId="14" fontId="19" fillId="17" borderId="2" xfId="0" applyNumberFormat="1" applyFont="1" applyFill="1" applyBorder="1" applyAlignment="1">
      <alignment horizontal="center" vertical="center"/>
    </xf>
    <xf numFmtId="0" fontId="19" fillId="17" borderId="5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180" fontId="9" fillId="17" borderId="2" xfId="0" applyNumberFormat="1" applyFont="1" applyFill="1" applyBorder="1" applyAlignment="1">
      <alignment horizontal="center" vertical="center"/>
    </xf>
    <xf numFmtId="180" fontId="5" fillId="14" borderId="2" xfId="0" applyNumberFormat="1" applyFont="1" applyFill="1" applyBorder="1" applyAlignment="1">
      <alignment horizontal="center" vertical="center"/>
    </xf>
    <xf numFmtId="180" fontId="5" fillId="14" borderId="2" xfId="0" applyNumberFormat="1" applyFont="1" applyFill="1" applyBorder="1" applyAlignment="1">
      <alignment horizontal="center" vertical="center" wrapText="1"/>
    </xf>
    <xf numFmtId="180" fontId="9" fillId="18" borderId="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justify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justify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23" fillId="0" borderId="13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8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0" fillId="14" borderId="2" xfId="0" applyFont="1" applyFill="1" applyBorder="1" applyAlignment="1" quotePrefix="1">
      <alignment horizontal="center" vertical="center"/>
    </xf>
    <xf numFmtId="0" fontId="25" fillId="14" borderId="2" xfId="0" applyFont="1" applyFill="1" applyBorder="1" applyAlignment="1" quotePrefix="1">
      <alignment horizontal="center" vertical="center"/>
    </xf>
    <xf numFmtId="176" fontId="25" fillId="14" borderId="2" xfId="0" applyNumberFormat="1" applyFont="1" applyFill="1" applyBorder="1" applyAlignment="1" quotePrefix="1">
      <alignment horizontal="center" vertical="center"/>
    </xf>
    <xf numFmtId="49" fontId="25" fillId="0" borderId="2" xfId="0" applyNumberFormat="1" applyFont="1" applyFill="1" applyBorder="1" applyAlignment="1" quotePrefix="1">
      <alignment horizontal="center" vertical="center"/>
    </xf>
    <xf numFmtId="0" fontId="25" fillId="12" borderId="2" xfId="0" applyFont="1" applyFill="1" applyBorder="1" applyAlignment="1" quotePrefix="1">
      <alignment horizontal="center" vertical="center"/>
    </xf>
    <xf numFmtId="0" fontId="25" fillId="6" borderId="2" xfId="0" applyFont="1" applyFill="1" applyBorder="1" applyAlignment="1" quotePrefix="1">
      <alignment horizontal="center" vertical="center"/>
    </xf>
    <xf numFmtId="49" fontId="20" fillId="0" borderId="2" xfId="0" applyNumberFormat="1" applyFont="1" applyFill="1" applyBorder="1" applyAlignment="1" quotePrefix="1">
      <alignment horizontal="center" vertical="center"/>
    </xf>
    <xf numFmtId="0" fontId="20" fillId="0" borderId="2" xfId="0" applyFont="1" applyFill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0" fillId="4" borderId="2" xfId="0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/>
    </xf>
    <xf numFmtId="0" fontId="0" fillId="2" borderId="2" xfId="0" applyFill="1" applyBorder="1" applyAlignment="1" quotePrefix="1">
      <alignment horizontal="center" vertical="center"/>
    </xf>
    <xf numFmtId="0" fontId="0" fillId="14" borderId="2" xfId="0" applyFill="1" applyBorder="1" applyAlignment="1" quotePrefix="1">
      <alignment horizontal="center" vertical="center"/>
    </xf>
    <xf numFmtId="176" fontId="5" fillId="3" borderId="2" xfId="0" applyNumberFormat="1" applyFont="1" applyFill="1" applyBorder="1" applyAlignment="1" quotePrefix="1">
      <alignment horizontal="left" vertical="center"/>
    </xf>
    <xf numFmtId="176" fontId="1" fillId="3" borderId="2" xfId="0" applyNumberFormat="1" applyFont="1" applyFill="1" applyBorder="1" applyAlignment="1" quotePrefix="1">
      <alignment horizontal="left" vertical="center"/>
    </xf>
    <xf numFmtId="176" fontId="1" fillId="3" borderId="2" xfId="0" applyNumberFormat="1" applyFont="1" applyFill="1" applyBorder="1" quotePrefix="1">
      <alignment vertical="center"/>
    </xf>
    <xf numFmtId="0" fontId="1" fillId="3" borderId="2" xfId="0" applyFont="1" applyFill="1" applyBorder="1" applyAlignment="1" quotePrefix="1">
      <alignment horizontal="left" vertical="center"/>
    </xf>
    <xf numFmtId="0" fontId="14" fillId="2" borderId="2" xfId="0" applyFont="1" applyFill="1" applyBorder="1" applyAlignment="1" quotePrefix="1">
      <alignment horizontal="left" vertical="center"/>
    </xf>
    <xf numFmtId="0" fontId="1" fillId="0" borderId="2" xfId="0" applyFont="1" applyFill="1" applyBorder="1" applyAlignment="1" quotePrefix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Normal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14.xml.rels><?xml version="1.0" encoding="UTF-8" standalone="yes"?>
<Relationships xmlns="http://schemas.openxmlformats.org/package/2006/relationships"><Relationship Id="rId6" Type="http://schemas.openxmlformats.org/officeDocument/2006/relationships/hyperlink" Target="mailto:info@sinoipt.com" TargetMode="External"/><Relationship Id="rId5" Type="http://schemas.openxmlformats.org/officeDocument/2006/relationships/hyperlink" Target="mailto:briecrawford@crawfordpatents.com" TargetMode="External"/><Relationship Id="rId4" Type="http://schemas.openxmlformats.org/officeDocument/2006/relationships/hyperlink" Target="http://sjzz.baiten.cn/" TargetMode="External"/><Relationship Id="rId3" Type="http://schemas.openxmlformats.org/officeDocument/2006/relationships/hyperlink" Target="mailto:purchasing@cnedgelight.com" TargetMode="External"/><Relationship Id="rId2" Type="http://schemas.openxmlformats.org/officeDocument/2006/relationships/hyperlink" Target="mailto:chai_miaomiao@cnedgelight.com" TargetMode="External"/><Relationship Id="rId1" Type="http://schemas.openxmlformats.org/officeDocument/2006/relationships/hyperlink" Target="http://cpquery.sipo.gov.cn/index_zh.jsp?language=zh_C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workbookViewId="0">
      <selection activeCell="C20" sqref="C20"/>
    </sheetView>
  </sheetViews>
  <sheetFormatPr defaultColWidth="9" defaultRowHeight="14"/>
  <cols>
    <col min="2" max="2" width="17.5909090909091" style="208" customWidth="1"/>
    <col min="3" max="3" width="5.55454545454545" style="273" customWidth="1"/>
    <col min="5" max="6" width="8.88181818181818" style="208"/>
    <col min="7" max="7" width="13.7818181818182" style="208" customWidth="1"/>
    <col min="8" max="8" width="19.3181818181818" customWidth="1"/>
    <col min="9" max="9" width="17.8545454545455" customWidth="1"/>
    <col min="11" max="11" width="14.8727272727273" customWidth="1"/>
    <col min="19" max="19" width="21.4454545454545" customWidth="1"/>
  </cols>
  <sheetData>
    <row r="1" ht="15" customHeight="1" spans="1:7">
      <c r="A1" s="256" t="s">
        <v>0</v>
      </c>
      <c r="B1" s="256"/>
      <c r="D1" s="256" t="s">
        <v>1</v>
      </c>
      <c r="E1" s="256"/>
      <c r="F1" s="256"/>
      <c r="G1" s="256"/>
    </row>
    <row r="2" ht="32" customHeight="1" spans="1:22">
      <c r="A2" s="150" t="s">
        <v>2</v>
      </c>
      <c r="B2" s="234">
        <v>1350</v>
      </c>
      <c r="C2" s="272"/>
      <c r="D2" s="150" t="s">
        <v>2</v>
      </c>
      <c r="E2" s="234"/>
      <c r="F2" s="234"/>
      <c r="G2" s="234"/>
      <c r="I2" s="336" t="s">
        <v>3</v>
      </c>
      <c r="J2" s="337" t="s">
        <v>4</v>
      </c>
      <c r="K2" s="337"/>
      <c r="L2" s="338" t="s">
        <v>5</v>
      </c>
      <c r="M2" s="338" t="s">
        <v>6</v>
      </c>
      <c r="N2" s="338" t="s">
        <v>7</v>
      </c>
      <c r="O2" s="339" t="s">
        <v>8</v>
      </c>
      <c r="P2" s="339" t="s">
        <v>9</v>
      </c>
      <c r="Q2" s="339" t="s">
        <v>10</v>
      </c>
      <c r="R2" s="3"/>
      <c r="S2" s="354" t="s">
        <v>11</v>
      </c>
      <c r="T2" s="355" t="s">
        <v>12</v>
      </c>
      <c r="U2" s="355" t="s">
        <v>13</v>
      </c>
      <c r="V2" s="355" t="s">
        <v>14</v>
      </c>
    </row>
    <row r="3" ht="24.75" spans="1:22">
      <c r="A3" s="150" t="s">
        <v>15</v>
      </c>
      <c r="B3" s="234">
        <v>5490</v>
      </c>
      <c r="D3" s="150" t="s">
        <v>15</v>
      </c>
      <c r="E3" s="234"/>
      <c r="F3" s="234"/>
      <c r="G3" s="234"/>
      <c r="I3" s="340"/>
      <c r="J3" s="341" t="s">
        <v>16</v>
      </c>
      <c r="K3" s="342" t="s">
        <v>17</v>
      </c>
      <c r="L3" s="342">
        <v>900</v>
      </c>
      <c r="M3" s="342">
        <v>1200</v>
      </c>
      <c r="N3" s="342">
        <v>2000</v>
      </c>
      <c r="O3" s="342">
        <v>4000</v>
      </c>
      <c r="P3" s="342">
        <v>6000</v>
      </c>
      <c r="Q3" s="342">
        <v>8000</v>
      </c>
      <c r="R3" s="3"/>
      <c r="S3" s="356" t="s">
        <v>18</v>
      </c>
      <c r="T3" s="353">
        <v>200</v>
      </c>
      <c r="U3" s="353">
        <v>150</v>
      </c>
      <c r="V3" s="353">
        <v>150</v>
      </c>
    </row>
    <row r="4" ht="14.75" spans="1:22">
      <c r="A4" s="150" t="s">
        <v>19</v>
      </c>
      <c r="B4" s="234">
        <f>360+360</f>
        <v>720</v>
      </c>
      <c r="D4" s="321" t="s">
        <v>20</v>
      </c>
      <c r="E4" s="234"/>
      <c r="F4" s="234"/>
      <c r="G4" s="256" t="s">
        <v>21</v>
      </c>
      <c r="I4" s="340"/>
      <c r="J4" s="343"/>
      <c r="K4" s="344" t="s">
        <v>22</v>
      </c>
      <c r="L4" s="342">
        <v>270</v>
      </c>
      <c r="M4" s="342">
        <v>360</v>
      </c>
      <c r="N4" s="342">
        <v>600</v>
      </c>
      <c r="O4" s="342">
        <v>1200</v>
      </c>
      <c r="P4" s="342">
        <v>1800</v>
      </c>
      <c r="Q4" s="342">
        <v>2400</v>
      </c>
      <c r="R4" s="3"/>
      <c r="S4" s="356" t="s">
        <v>23</v>
      </c>
      <c r="T4" s="353">
        <v>50</v>
      </c>
      <c r="U4" s="353">
        <v>50</v>
      </c>
      <c r="V4" s="353">
        <v>50</v>
      </c>
    </row>
    <row r="5" ht="84" customHeight="1" spans="1:22">
      <c r="A5" s="150" t="s">
        <v>24</v>
      </c>
      <c r="B5" s="234">
        <v>2400</v>
      </c>
      <c r="D5" s="332"/>
      <c r="E5" s="333">
        <f>4*500+950*4</f>
        <v>5800</v>
      </c>
      <c r="F5" s="333" t="s">
        <v>25</v>
      </c>
      <c r="G5" s="333" t="s">
        <v>26</v>
      </c>
      <c r="I5" s="340"/>
      <c r="J5" s="343"/>
      <c r="K5" s="344" t="s">
        <v>27</v>
      </c>
      <c r="L5" s="342">
        <v>135</v>
      </c>
      <c r="M5" s="342">
        <v>180</v>
      </c>
      <c r="N5" s="342">
        <v>300</v>
      </c>
      <c r="O5" s="342">
        <v>600</v>
      </c>
      <c r="P5" s="342">
        <v>900</v>
      </c>
      <c r="Q5" s="342">
        <v>1200</v>
      </c>
      <c r="R5" s="3"/>
      <c r="S5" s="357" t="s">
        <v>28</v>
      </c>
      <c r="T5" s="353">
        <v>50</v>
      </c>
      <c r="U5" s="353">
        <v>50</v>
      </c>
      <c r="V5" s="353">
        <v>50</v>
      </c>
    </row>
    <row r="6" ht="36.75" spans="1:22">
      <c r="A6" s="150" t="s">
        <v>29</v>
      </c>
      <c r="B6" s="234">
        <f>2160+1080</f>
        <v>3240</v>
      </c>
      <c r="D6" s="332"/>
      <c r="E6" s="334"/>
      <c r="F6" s="334"/>
      <c r="G6" s="334" t="s">
        <v>21</v>
      </c>
      <c r="I6" s="345" t="s">
        <v>30</v>
      </c>
      <c r="J6" s="346" t="s">
        <v>4</v>
      </c>
      <c r="K6" s="346"/>
      <c r="L6" s="342" t="s">
        <v>5</v>
      </c>
      <c r="M6" s="342" t="s">
        <v>31</v>
      </c>
      <c r="N6" s="342" t="s">
        <v>32</v>
      </c>
      <c r="O6" s="342" t="s">
        <v>33</v>
      </c>
      <c r="P6" s="347"/>
      <c r="Q6" s="347"/>
      <c r="R6" s="3"/>
      <c r="S6" s="357" t="s">
        <v>34</v>
      </c>
      <c r="T6" s="353">
        <v>500</v>
      </c>
      <c r="U6" s="353"/>
      <c r="V6" s="353"/>
    </row>
    <row r="7" ht="24.75" spans="1:22">
      <c r="A7" s="150" t="s">
        <v>35</v>
      </c>
      <c r="B7" s="234">
        <f>2940+720+1800+720</f>
        <v>6180</v>
      </c>
      <c r="D7" s="335"/>
      <c r="E7" s="333"/>
      <c r="F7" s="333"/>
      <c r="G7" s="234"/>
      <c r="I7" s="348"/>
      <c r="J7" s="341" t="s">
        <v>16</v>
      </c>
      <c r="K7" s="342" t="s">
        <v>17</v>
      </c>
      <c r="L7" s="342">
        <v>600</v>
      </c>
      <c r="M7" s="342">
        <v>900</v>
      </c>
      <c r="N7" s="342">
        <v>1200</v>
      </c>
      <c r="O7" s="342">
        <v>2000</v>
      </c>
      <c r="P7" s="347"/>
      <c r="Q7" s="347"/>
      <c r="R7" s="3"/>
      <c r="S7" s="3"/>
      <c r="T7" s="3"/>
      <c r="U7" s="3"/>
      <c r="V7" s="3"/>
    </row>
    <row r="8" ht="14.75" spans="1:22">
      <c r="A8" s="150" t="s">
        <v>36</v>
      </c>
      <c r="B8" s="234">
        <v>4650</v>
      </c>
      <c r="D8" s="150" t="s">
        <v>29</v>
      </c>
      <c r="E8" s="234"/>
      <c r="F8" s="234"/>
      <c r="G8" s="234" t="s">
        <v>21</v>
      </c>
      <c r="I8" s="348"/>
      <c r="J8" s="343"/>
      <c r="K8" s="342" t="s">
        <v>22</v>
      </c>
      <c r="L8" s="342">
        <v>180</v>
      </c>
      <c r="M8" s="342">
        <v>270</v>
      </c>
      <c r="N8" s="342">
        <v>360</v>
      </c>
      <c r="O8" s="342">
        <v>600</v>
      </c>
      <c r="P8" s="347"/>
      <c r="Q8" s="347"/>
      <c r="R8" s="3"/>
      <c r="S8" s="3"/>
      <c r="T8" s="3"/>
      <c r="U8" s="3"/>
      <c r="V8" s="3"/>
    </row>
    <row r="9" ht="14.75" spans="1:22">
      <c r="A9" s="150" t="s">
        <v>37</v>
      </c>
      <c r="B9" s="234">
        <f>720+2280</f>
        <v>3000</v>
      </c>
      <c r="D9" s="150"/>
      <c r="E9" s="234"/>
      <c r="F9" s="234"/>
      <c r="G9" s="234"/>
      <c r="I9" s="348"/>
      <c r="J9" s="343"/>
      <c r="K9" s="342" t="s">
        <v>27</v>
      </c>
      <c r="L9" s="342">
        <v>90</v>
      </c>
      <c r="M9" s="342">
        <v>135</v>
      </c>
      <c r="N9" s="342">
        <v>180</v>
      </c>
      <c r="O9" s="342">
        <v>300</v>
      </c>
      <c r="P9" s="347"/>
      <c r="Q9" s="43"/>
      <c r="R9" s="3"/>
      <c r="S9" s="3"/>
      <c r="T9" s="3"/>
      <c r="U9" s="3"/>
      <c r="V9" s="3"/>
    </row>
    <row r="10" spans="1:22">
      <c r="A10" s="150" t="s">
        <v>38</v>
      </c>
      <c r="B10" s="234">
        <v>1530</v>
      </c>
      <c r="D10" s="150"/>
      <c r="E10" s="234"/>
      <c r="F10" s="234"/>
      <c r="G10" s="23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7">
      <c r="A11" s="150" t="s">
        <v>39</v>
      </c>
      <c r="B11" s="234">
        <f>1200+720</f>
        <v>1920</v>
      </c>
      <c r="D11" s="150"/>
      <c r="E11" s="234"/>
      <c r="F11" s="234"/>
      <c r="G11" s="234"/>
    </row>
    <row r="12" spans="1:7">
      <c r="A12" s="150" t="s">
        <v>40</v>
      </c>
      <c r="B12" s="234">
        <v>360</v>
      </c>
      <c r="D12" s="150"/>
      <c r="E12" s="234"/>
      <c r="F12" s="234"/>
      <c r="G12" s="234"/>
    </row>
    <row r="13" spans="1:7">
      <c r="A13" s="150" t="s">
        <v>41</v>
      </c>
      <c r="B13" s="234">
        <f>360+270</f>
        <v>630</v>
      </c>
      <c r="D13" s="150"/>
      <c r="E13" s="234"/>
      <c r="F13" s="234"/>
      <c r="G13" s="234"/>
    </row>
    <row r="15" ht="14.75" spans="9:12">
      <c r="I15" s="3"/>
      <c r="J15" s="3"/>
      <c r="K15" s="3"/>
      <c r="L15" s="3"/>
    </row>
    <row r="16" ht="14.75" spans="9:12">
      <c r="I16" s="349" t="s">
        <v>42</v>
      </c>
      <c r="J16" s="350" t="s">
        <v>43</v>
      </c>
      <c r="K16" s="351">
        <v>0.7</v>
      </c>
      <c r="L16" s="351">
        <v>0.85</v>
      </c>
    </row>
    <row r="17" ht="14.75" spans="9:12">
      <c r="I17" s="352" t="s">
        <v>44</v>
      </c>
      <c r="J17" s="353">
        <v>2500</v>
      </c>
      <c r="K17" s="353">
        <v>750</v>
      </c>
      <c r="L17" s="353">
        <v>375</v>
      </c>
    </row>
    <row r="19" spans="8:17">
      <c r="H19" s="3"/>
      <c r="I19" s="39"/>
      <c r="J19" s="39" t="s">
        <v>45</v>
      </c>
      <c r="K19" s="39" t="s">
        <v>46</v>
      </c>
      <c r="L19" s="3"/>
      <c r="M19" s="3"/>
      <c r="N19" s="3"/>
      <c r="O19" s="3"/>
      <c r="P19" s="3"/>
      <c r="Q19" s="3"/>
    </row>
    <row r="20" spans="8:17">
      <c r="H20" s="3"/>
      <c r="I20" s="39" t="s">
        <v>3</v>
      </c>
      <c r="J20" s="39">
        <v>900</v>
      </c>
      <c r="K20" s="39">
        <v>50</v>
      </c>
      <c r="L20" s="3"/>
      <c r="M20" s="3"/>
      <c r="N20" s="3"/>
      <c r="O20" s="3"/>
      <c r="P20" s="3"/>
      <c r="Q20" s="3"/>
    </row>
    <row r="21" spans="8:17">
      <c r="H21" s="3"/>
      <c r="I21" s="39" t="s">
        <v>30</v>
      </c>
      <c r="J21" s="39">
        <v>500</v>
      </c>
      <c r="K21" s="39"/>
      <c r="L21" s="3"/>
      <c r="M21" s="3"/>
      <c r="N21" s="3"/>
      <c r="O21" s="3"/>
      <c r="P21" s="3"/>
      <c r="Q21" s="3"/>
    </row>
    <row r="22" spans="8:17">
      <c r="H22" s="3"/>
      <c r="I22" s="2"/>
      <c r="J22" s="2"/>
      <c r="K22" s="2"/>
      <c r="L22" s="3"/>
      <c r="M22" s="3"/>
      <c r="N22" s="3"/>
      <c r="O22" s="3"/>
      <c r="P22" s="3"/>
      <c r="Q22" s="3"/>
    </row>
    <row r="23" spans="8:17"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8:17"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8:17"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8:17"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8:17"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8:17"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8:17"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mergeCells count="6">
    <mergeCell ref="A1:B1"/>
    <mergeCell ref="D1:G1"/>
    <mergeCell ref="J2:K2"/>
    <mergeCell ref="J6:K6"/>
    <mergeCell ref="T6:V6"/>
    <mergeCell ref="D4:D7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C20" sqref="C20"/>
    </sheetView>
  </sheetViews>
  <sheetFormatPr defaultColWidth="9" defaultRowHeight="14" outlineLevelRow="3" outlineLevelCol="6"/>
  <cols>
    <col min="3" max="3" width="24.1090909090909" customWidth="1"/>
    <col min="6" max="6" width="14" customWidth="1"/>
  </cols>
  <sheetData>
    <row r="1" spans="1:7">
      <c r="A1" s="146" t="s">
        <v>161</v>
      </c>
      <c r="B1" s="146" t="s">
        <v>452</v>
      </c>
      <c r="C1" s="147" t="s">
        <v>401</v>
      </c>
      <c r="D1" s="147" t="s">
        <v>389</v>
      </c>
      <c r="E1" s="147" t="s">
        <v>217</v>
      </c>
      <c r="F1" s="148" t="s">
        <v>45</v>
      </c>
      <c r="G1" s="53" t="s">
        <v>453</v>
      </c>
    </row>
    <row r="2" spans="1:7">
      <c r="A2" s="149"/>
      <c r="B2" s="149"/>
      <c r="C2" s="150" t="s">
        <v>454</v>
      </c>
      <c r="D2" s="149"/>
      <c r="E2" s="149"/>
      <c r="F2" s="149"/>
      <c r="G2" s="151">
        <v>43543</v>
      </c>
    </row>
    <row r="3" spans="1:7">
      <c r="A3" s="149"/>
      <c r="B3" s="149"/>
      <c r="C3" s="150" t="s">
        <v>455</v>
      </c>
      <c r="D3" s="149"/>
      <c r="E3" s="149"/>
      <c r="F3" s="149"/>
      <c r="G3" s="151">
        <v>43543</v>
      </c>
    </row>
    <row r="4" spans="1:7">
      <c r="A4" s="149"/>
      <c r="B4" s="149"/>
      <c r="C4" s="150" t="s">
        <v>456</v>
      </c>
      <c r="D4" s="149"/>
      <c r="E4" s="149"/>
      <c r="F4" s="149"/>
      <c r="G4" s="151">
        <v>43543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C20" sqref="C20"/>
    </sheetView>
  </sheetViews>
  <sheetFormatPr defaultColWidth="9.02727272727273" defaultRowHeight="14"/>
  <cols>
    <col min="1" max="2" width="14.4818181818182" style="3" customWidth="1"/>
    <col min="3" max="3" width="35.3090909090909" style="3" customWidth="1"/>
    <col min="4" max="9" width="14.4818181818182" style="2" customWidth="1"/>
    <col min="10" max="10" width="29.0090909090909" style="3" customWidth="1"/>
  </cols>
  <sheetData>
    <row r="1" ht="24" spans="1:9">
      <c r="A1" s="5" t="s">
        <v>161</v>
      </c>
      <c r="B1" s="5" t="s">
        <v>452</v>
      </c>
      <c r="C1" s="6" t="s">
        <v>401</v>
      </c>
      <c r="D1" s="6" t="s">
        <v>389</v>
      </c>
      <c r="E1" s="6"/>
      <c r="F1" s="6" t="s">
        <v>217</v>
      </c>
      <c r="G1" s="35" t="s">
        <v>402</v>
      </c>
      <c r="I1" s="36" t="s">
        <v>405</v>
      </c>
    </row>
    <row r="2" spans="1:10">
      <c r="A2" s="124" t="s">
        <v>457</v>
      </c>
      <c r="B2" s="124"/>
      <c r="C2" s="125" t="s">
        <v>458</v>
      </c>
      <c r="D2" s="126">
        <v>43648</v>
      </c>
      <c r="E2" s="126"/>
      <c r="F2" s="127" t="s">
        <v>3</v>
      </c>
      <c r="G2" s="128">
        <v>185</v>
      </c>
      <c r="H2" s="39"/>
      <c r="I2" s="144">
        <v>44621</v>
      </c>
      <c r="J2" s="3" t="s">
        <v>459</v>
      </c>
    </row>
    <row r="3" spans="1:10">
      <c r="A3" s="124" t="s">
        <v>460</v>
      </c>
      <c r="B3" s="124"/>
      <c r="C3" s="125" t="s">
        <v>458</v>
      </c>
      <c r="D3" s="126">
        <v>43648</v>
      </c>
      <c r="E3" s="126"/>
      <c r="F3" s="127" t="s">
        <v>171</v>
      </c>
      <c r="G3" s="128">
        <v>75</v>
      </c>
      <c r="H3" s="39"/>
      <c r="I3" s="48">
        <v>43952</v>
      </c>
      <c r="J3" s="3" t="s">
        <v>459</v>
      </c>
    </row>
    <row r="4" spans="1:9">
      <c r="A4" s="129" t="s">
        <v>461</v>
      </c>
      <c r="B4" s="33"/>
      <c r="C4" s="130" t="s">
        <v>372</v>
      </c>
      <c r="D4" s="10">
        <v>43648</v>
      </c>
      <c r="E4" s="10" t="s">
        <v>90</v>
      </c>
      <c r="F4" s="131" t="s">
        <v>3</v>
      </c>
      <c r="G4" s="38">
        <v>185</v>
      </c>
      <c r="H4" s="39"/>
      <c r="I4" s="144">
        <v>44621</v>
      </c>
    </row>
    <row r="5" spans="1:9">
      <c r="A5" s="132">
        <v>201910588427</v>
      </c>
      <c r="B5" s="24"/>
      <c r="C5" s="102" t="s">
        <v>375</v>
      </c>
      <c r="D5" s="21">
        <v>43648</v>
      </c>
      <c r="E5" s="21" t="s">
        <v>90</v>
      </c>
      <c r="F5" s="133" t="s">
        <v>3</v>
      </c>
      <c r="G5" s="24">
        <v>185</v>
      </c>
      <c r="H5" s="39"/>
      <c r="I5" s="145">
        <v>44621</v>
      </c>
    </row>
    <row r="6" spans="1:9">
      <c r="A6" s="134" t="s">
        <v>462</v>
      </c>
      <c r="B6" s="39"/>
      <c r="C6" s="135" t="s">
        <v>463</v>
      </c>
      <c r="D6" s="48">
        <v>43682</v>
      </c>
      <c r="E6" s="48" t="s">
        <v>90</v>
      </c>
      <c r="F6" s="133" t="s">
        <v>3</v>
      </c>
      <c r="G6" s="39">
        <v>185</v>
      </c>
      <c r="H6" s="39"/>
      <c r="I6" s="145">
        <v>44652</v>
      </c>
    </row>
    <row r="7" spans="1:9">
      <c r="A7" s="136" t="s">
        <v>464</v>
      </c>
      <c r="B7" s="39"/>
      <c r="C7" s="135" t="s">
        <v>463</v>
      </c>
      <c r="D7" s="48">
        <v>43682</v>
      </c>
      <c r="E7" s="48" t="s">
        <v>90</v>
      </c>
      <c r="F7" s="39" t="s">
        <v>171</v>
      </c>
      <c r="G7" s="39">
        <v>75</v>
      </c>
      <c r="H7" s="39"/>
      <c r="I7" s="48">
        <v>43983</v>
      </c>
    </row>
    <row r="8" spans="1:9">
      <c r="A8" s="137" t="s">
        <v>465</v>
      </c>
      <c r="B8" s="39"/>
      <c r="C8" s="135" t="s">
        <v>466</v>
      </c>
      <c r="D8" s="48">
        <v>43699</v>
      </c>
      <c r="E8" s="48" t="s">
        <v>98</v>
      </c>
      <c r="F8" s="39" t="s">
        <v>171</v>
      </c>
      <c r="G8" s="39">
        <v>75</v>
      </c>
      <c r="H8" s="39"/>
      <c r="I8" s="48">
        <v>43983</v>
      </c>
    </row>
    <row r="9" spans="1:9">
      <c r="A9" s="134">
        <v>201911376507.6</v>
      </c>
      <c r="B9" s="24"/>
      <c r="C9" s="102" t="s">
        <v>467</v>
      </c>
      <c r="D9" s="21">
        <v>43826</v>
      </c>
      <c r="E9" s="21" t="s">
        <v>90</v>
      </c>
      <c r="F9" s="133" t="s">
        <v>3</v>
      </c>
      <c r="G9" s="24">
        <v>335</v>
      </c>
      <c r="H9" s="24"/>
      <c r="I9" s="21">
        <v>45139</v>
      </c>
    </row>
    <row r="10" hidden="1" spans="1:9">
      <c r="A10" s="19">
        <v>201921542528.6</v>
      </c>
      <c r="B10" s="24"/>
      <c r="C10" s="102" t="s">
        <v>468</v>
      </c>
      <c r="D10" s="21">
        <v>43725</v>
      </c>
      <c r="E10" s="21"/>
      <c r="F10" s="24" t="s">
        <v>171</v>
      </c>
      <c r="G10" s="24">
        <v>75</v>
      </c>
      <c r="H10" s="24"/>
      <c r="I10" s="24"/>
    </row>
    <row r="11" hidden="1" spans="1:9">
      <c r="A11" s="19">
        <v>202020254862.8</v>
      </c>
      <c r="B11" s="24"/>
      <c r="C11" s="102" t="s">
        <v>469</v>
      </c>
      <c r="D11" s="21">
        <v>43891</v>
      </c>
      <c r="E11" s="21"/>
      <c r="F11" s="24" t="s">
        <v>171</v>
      </c>
      <c r="G11" s="24">
        <v>500</v>
      </c>
      <c r="H11" s="39"/>
      <c r="I11" s="39"/>
    </row>
    <row r="12" spans="1:9">
      <c r="A12" s="138">
        <v>202020254872.1</v>
      </c>
      <c r="B12" s="28"/>
      <c r="C12" s="139" t="s">
        <v>470</v>
      </c>
      <c r="D12" s="49">
        <v>43891</v>
      </c>
      <c r="E12" s="49" t="s">
        <v>378</v>
      </c>
      <c r="F12" s="28" t="s">
        <v>171</v>
      </c>
      <c r="G12" s="28">
        <v>500</v>
      </c>
      <c r="H12" s="39"/>
      <c r="I12" s="39" t="s">
        <v>196</v>
      </c>
    </row>
    <row r="13" spans="1:9">
      <c r="A13" s="138">
        <v>202020254904.8</v>
      </c>
      <c r="B13" s="28"/>
      <c r="C13" s="139" t="s">
        <v>471</v>
      </c>
      <c r="D13" s="49">
        <v>43891</v>
      </c>
      <c r="E13" s="49" t="s">
        <v>90</v>
      </c>
      <c r="F13" s="28" t="s">
        <v>171</v>
      </c>
      <c r="G13" s="28">
        <v>500</v>
      </c>
      <c r="H13" s="39"/>
      <c r="I13" s="39" t="s">
        <v>196</v>
      </c>
    </row>
    <row r="14" hidden="1" spans="1:9">
      <c r="A14" s="19">
        <v>202020254863.2</v>
      </c>
      <c r="B14" s="24"/>
      <c r="C14" s="102" t="s">
        <v>472</v>
      </c>
      <c r="D14" s="21">
        <v>43891</v>
      </c>
      <c r="E14" s="21" t="s">
        <v>90</v>
      </c>
      <c r="F14" s="24" t="s">
        <v>171</v>
      </c>
      <c r="G14" s="24">
        <v>500</v>
      </c>
      <c r="H14" s="39"/>
      <c r="I14" s="39" t="s">
        <v>473</v>
      </c>
    </row>
    <row r="15" ht="18" customHeight="1" spans="1:9">
      <c r="A15" s="138"/>
      <c r="B15" s="28"/>
      <c r="C15" s="140" t="s">
        <v>474</v>
      </c>
      <c r="D15" s="49">
        <v>43910</v>
      </c>
      <c r="E15" s="28" t="s">
        <v>205</v>
      </c>
      <c r="F15" s="28" t="s">
        <v>205</v>
      </c>
      <c r="G15" s="28">
        <v>2000</v>
      </c>
      <c r="H15" s="28" t="s">
        <v>196</v>
      </c>
      <c r="I15" s="49">
        <v>43966</v>
      </c>
    </row>
    <row r="16" ht="18" customHeight="1" spans="1:9">
      <c r="A16" s="138"/>
      <c r="B16" s="28"/>
      <c r="C16" s="140" t="s">
        <v>475</v>
      </c>
      <c r="D16" s="49">
        <v>43910</v>
      </c>
      <c r="E16" s="28" t="s">
        <v>205</v>
      </c>
      <c r="F16" s="28" t="s">
        <v>205</v>
      </c>
      <c r="G16" s="28">
        <v>2000</v>
      </c>
      <c r="H16" s="28" t="s">
        <v>196</v>
      </c>
      <c r="I16" s="49">
        <v>43966</v>
      </c>
    </row>
    <row r="17" ht="18" customHeight="1" spans="1:9">
      <c r="A17" s="138"/>
      <c r="B17" s="28"/>
      <c r="C17" s="140" t="s">
        <v>476</v>
      </c>
      <c r="D17" s="49">
        <v>43910</v>
      </c>
      <c r="E17" s="28" t="s">
        <v>205</v>
      </c>
      <c r="F17" s="28" t="s">
        <v>205</v>
      </c>
      <c r="G17" s="28">
        <v>2000</v>
      </c>
      <c r="H17" s="28" t="s">
        <v>196</v>
      </c>
      <c r="I17" s="49">
        <v>43966</v>
      </c>
    </row>
    <row r="18" ht="18" customHeight="1" spans="1:9">
      <c r="A18" s="138"/>
      <c r="B18" s="28"/>
      <c r="C18" s="140" t="s">
        <v>477</v>
      </c>
      <c r="D18" s="49">
        <v>43910</v>
      </c>
      <c r="E18" s="28" t="s">
        <v>205</v>
      </c>
      <c r="F18" s="28" t="s">
        <v>205</v>
      </c>
      <c r="G18" s="28">
        <v>2000</v>
      </c>
      <c r="H18" s="28" t="s">
        <v>196</v>
      </c>
      <c r="I18" s="49">
        <v>43966</v>
      </c>
    </row>
    <row r="19" ht="18" customHeight="1" spans="1:9">
      <c r="A19" s="138"/>
      <c r="B19" s="28"/>
      <c r="C19" s="140" t="s">
        <v>478</v>
      </c>
      <c r="D19" s="49">
        <v>43910</v>
      </c>
      <c r="E19" s="28" t="s">
        <v>205</v>
      </c>
      <c r="F19" s="28" t="s">
        <v>205</v>
      </c>
      <c r="G19" s="28">
        <v>2000</v>
      </c>
      <c r="H19" s="28" t="s">
        <v>196</v>
      </c>
      <c r="I19" s="49">
        <v>43966</v>
      </c>
    </row>
    <row r="20" ht="18" customHeight="1" spans="1:9">
      <c r="A20" s="138"/>
      <c r="B20" s="28"/>
      <c r="C20" s="140" t="s">
        <v>479</v>
      </c>
      <c r="D20" s="49">
        <v>43910</v>
      </c>
      <c r="E20" s="28" t="s">
        <v>205</v>
      </c>
      <c r="F20" s="28" t="s">
        <v>205</v>
      </c>
      <c r="G20" s="28">
        <v>2000</v>
      </c>
      <c r="H20" s="28" t="s">
        <v>196</v>
      </c>
      <c r="I20" s="49">
        <v>43966</v>
      </c>
    </row>
    <row r="21" ht="18" customHeight="1" spans="1:9">
      <c r="A21" s="138"/>
      <c r="B21" s="28"/>
      <c r="C21" s="140" t="s">
        <v>480</v>
      </c>
      <c r="D21" s="49">
        <v>43910</v>
      </c>
      <c r="E21" s="28" t="s">
        <v>205</v>
      </c>
      <c r="F21" s="28" t="s">
        <v>205</v>
      </c>
      <c r="G21" s="28">
        <v>2000</v>
      </c>
      <c r="H21" s="28" t="s">
        <v>196</v>
      </c>
      <c r="I21" s="49">
        <v>43966</v>
      </c>
    </row>
    <row r="22" ht="18" customHeight="1" spans="1:9">
      <c r="A22" s="138"/>
      <c r="B22" s="28"/>
      <c r="C22" s="140" t="s">
        <v>481</v>
      </c>
      <c r="D22" s="49">
        <v>43910</v>
      </c>
      <c r="E22" s="28" t="s">
        <v>205</v>
      </c>
      <c r="F22" s="28" t="s">
        <v>205</v>
      </c>
      <c r="G22" s="28">
        <v>2000</v>
      </c>
      <c r="H22" s="28" t="s">
        <v>196</v>
      </c>
      <c r="I22" s="49">
        <v>43966</v>
      </c>
    </row>
    <row r="23" spans="1:9">
      <c r="A23" s="141"/>
      <c r="B23" s="139"/>
      <c r="C23" s="139" t="s">
        <v>482</v>
      </c>
      <c r="D23" s="49">
        <v>43930</v>
      </c>
      <c r="E23" s="28" t="s">
        <v>205</v>
      </c>
      <c r="F23" s="28" t="s">
        <v>205</v>
      </c>
      <c r="G23" s="28">
        <v>2000</v>
      </c>
      <c r="H23" s="28" t="s">
        <v>196</v>
      </c>
      <c r="I23" s="28"/>
    </row>
    <row r="24" spans="1:9">
      <c r="A24" s="141"/>
      <c r="B24" s="139"/>
      <c r="C24" s="139" t="s">
        <v>483</v>
      </c>
      <c r="D24" s="49">
        <v>43930</v>
      </c>
      <c r="E24" s="28" t="s">
        <v>205</v>
      </c>
      <c r="F24" s="28" t="s">
        <v>205</v>
      </c>
      <c r="G24" s="28">
        <v>2000</v>
      </c>
      <c r="H24" s="28" t="s">
        <v>196</v>
      </c>
      <c r="I24" s="28"/>
    </row>
    <row r="25" hidden="1" spans="1:9">
      <c r="A25" s="142">
        <v>202030139527.9</v>
      </c>
      <c r="B25" s="102"/>
      <c r="C25" s="102" t="s">
        <v>484</v>
      </c>
      <c r="D25" s="21">
        <v>43930</v>
      </c>
      <c r="E25" s="21"/>
      <c r="F25" s="24" t="s">
        <v>14</v>
      </c>
      <c r="G25" s="24">
        <v>75</v>
      </c>
      <c r="H25" s="39"/>
      <c r="I25" s="39"/>
    </row>
    <row r="26" spans="1:3">
      <c r="A26" s="1"/>
      <c r="B26" s="2"/>
      <c r="C26" s="2"/>
    </row>
    <row r="27" spans="1:3">
      <c r="A27" s="1"/>
      <c r="B27" s="2"/>
      <c r="C27" s="2"/>
    </row>
    <row r="28" spans="1:1">
      <c r="A28" s="143"/>
    </row>
    <row r="29" spans="1:1">
      <c r="A29" s="143"/>
    </row>
    <row r="30" spans="1:1">
      <c r="A30" s="143"/>
    </row>
    <row r="31" spans="1:1">
      <c r="A31" s="143"/>
    </row>
    <row r="32" spans="1:1">
      <c r="A32" s="143"/>
    </row>
    <row r="33" spans="1:1">
      <c r="A33" s="143"/>
    </row>
    <row r="34" spans="1:1">
      <c r="A34" s="143"/>
    </row>
    <row r="35" spans="1:1">
      <c r="A35" s="143"/>
    </row>
    <row r="36" spans="1:1">
      <c r="A36" s="143"/>
    </row>
    <row r="37" spans="1:1">
      <c r="A37" s="143"/>
    </row>
  </sheetData>
  <autoFilter ref="A1:G25">
    <extLst>
      <etc:autoFilterAnalysis etc:version="v1" etc:showPane="0">
        <etc:analysisCharts>
          <etc:chart etc:type="pie">
            <etc:category etc:colId="3"/>
            <etc:seriesCollections etc:count="1">
              <etc:series etc:colId="3" etc:subtotal="count"/>
            </etc:seriesCollections>
          </etc:chart>
        </etc:analysisCharts>
      </etc:autoFilterAnalysis>
    </extLst>
  </autoFilter>
  <pageMargins left="0.75" right="0.75" top="1" bottom="1" header="0.5" footer="0.5"/>
  <pageSetup paperSize="9" orientation="landscape"/>
  <headerFooter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0" sqref="C20"/>
    </sheetView>
  </sheetViews>
  <sheetFormatPr defaultColWidth="9.02727272727273" defaultRowHeight="14"/>
  <sheetData/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opLeftCell="A8" workbookViewId="0">
      <selection activeCell="C20" sqref="C20"/>
    </sheetView>
  </sheetViews>
  <sheetFormatPr defaultColWidth="9" defaultRowHeight="14" outlineLevelCol="5"/>
  <cols>
    <col min="1" max="1" width="16.2090909090909" style="74" customWidth="1"/>
    <col min="2" max="2" width="29.3363636363636" style="3" customWidth="1"/>
    <col min="3" max="3" width="23.7818181818182" style="75" customWidth="1"/>
    <col min="4" max="4" width="32.2090909090909" style="3" customWidth="1"/>
    <col min="5" max="5" width="41.3363636363636" style="74" customWidth="1"/>
    <col min="6" max="6" width="13.8181818181818" customWidth="1"/>
  </cols>
  <sheetData>
    <row r="1" spans="1:5">
      <c r="A1" s="76" t="s">
        <v>485</v>
      </c>
      <c r="B1" s="77"/>
      <c r="C1" s="78"/>
      <c r="D1" s="77"/>
      <c r="E1" s="79"/>
    </row>
    <row r="2" spans="1:5">
      <c r="A2" s="80" t="s">
        <v>486</v>
      </c>
      <c r="B2" s="81" t="s">
        <v>487</v>
      </c>
      <c r="C2" s="82" t="s">
        <v>164</v>
      </c>
      <c r="D2" s="81" t="s">
        <v>488</v>
      </c>
      <c r="E2" s="80" t="s">
        <v>489</v>
      </c>
    </row>
    <row r="3" spans="1:5">
      <c r="A3" s="79" t="s">
        <v>490</v>
      </c>
      <c r="B3" s="83"/>
      <c r="C3" s="84">
        <v>2500</v>
      </c>
      <c r="D3" s="83" t="s">
        <v>491</v>
      </c>
      <c r="E3" s="79" t="s">
        <v>492</v>
      </c>
    </row>
    <row r="4" spans="1:5">
      <c r="A4" s="85" t="s">
        <v>493</v>
      </c>
      <c r="B4" s="86" t="s">
        <v>494</v>
      </c>
      <c r="C4" s="87">
        <v>1609.37</v>
      </c>
      <c r="D4" s="88" t="s">
        <v>495</v>
      </c>
      <c r="E4" s="89" t="s">
        <v>496</v>
      </c>
    </row>
    <row r="5" spans="1:5">
      <c r="A5" s="90"/>
      <c r="B5" s="86"/>
      <c r="C5" s="87">
        <v>1990</v>
      </c>
      <c r="D5" s="83" t="s">
        <v>497</v>
      </c>
      <c r="E5" s="91"/>
    </row>
    <row r="6" spans="1:5">
      <c r="A6" s="90"/>
      <c r="B6" s="86"/>
      <c r="C6" s="87">
        <v>40</v>
      </c>
      <c r="D6" s="83" t="s">
        <v>498</v>
      </c>
      <c r="E6" s="91"/>
    </row>
    <row r="7" ht="36" spans="1:5">
      <c r="A7" s="92"/>
      <c r="B7" s="86"/>
      <c r="C7" s="93">
        <v>5652.5</v>
      </c>
      <c r="D7" s="88" t="s">
        <v>499</v>
      </c>
      <c r="E7" s="91"/>
    </row>
    <row r="8" ht="36" spans="1:5">
      <c r="A8" s="94" t="s">
        <v>500</v>
      </c>
      <c r="B8" s="95" t="s">
        <v>501</v>
      </c>
      <c r="C8" s="96">
        <v>450</v>
      </c>
      <c r="D8" s="95" t="s">
        <v>502</v>
      </c>
      <c r="E8" s="94" t="s">
        <v>503</v>
      </c>
    </row>
    <row r="9" spans="1:5">
      <c r="A9" s="85" t="s">
        <v>504</v>
      </c>
      <c r="B9" s="85" t="s">
        <v>505</v>
      </c>
      <c r="C9" s="84">
        <v>228</v>
      </c>
      <c r="D9" s="83" t="s">
        <v>506</v>
      </c>
      <c r="E9" s="97" t="s">
        <v>507</v>
      </c>
    </row>
    <row r="10" spans="1:5">
      <c r="A10" s="90"/>
      <c r="B10" s="90"/>
      <c r="C10" s="84">
        <v>228</v>
      </c>
      <c r="D10" s="83" t="s">
        <v>508</v>
      </c>
      <c r="E10" s="98"/>
    </row>
    <row r="11" spans="1:5">
      <c r="A11" s="92"/>
      <c r="B11" s="92"/>
      <c r="C11" s="84" t="s">
        <v>509</v>
      </c>
      <c r="D11" s="83" t="s">
        <v>510</v>
      </c>
      <c r="E11" s="94"/>
    </row>
    <row r="12" ht="36" spans="1:5">
      <c r="A12" s="92" t="s">
        <v>511</v>
      </c>
      <c r="B12" s="86" t="s">
        <v>512</v>
      </c>
      <c r="C12" s="99">
        <v>975</v>
      </c>
      <c r="D12" s="100" t="s">
        <v>513</v>
      </c>
      <c r="E12" s="101" t="s">
        <v>514</v>
      </c>
    </row>
    <row r="13" ht="34" customHeight="1" spans="1:5">
      <c r="A13" s="102" t="s">
        <v>515</v>
      </c>
      <c r="B13" s="86" t="s">
        <v>516</v>
      </c>
      <c r="C13" s="99">
        <v>280</v>
      </c>
      <c r="D13" s="100" t="s">
        <v>517</v>
      </c>
      <c r="E13" s="101" t="s">
        <v>518</v>
      </c>
    </row>
    <row r="14" ht="42" customHeight="1" spans="1:5">
      <c r="A14" s="102" t="s">
        <v>515</v>
      </c>
      <c r="B14" s="103" t="s">
        <v>519</v>
      </c>
      <c r="C14" s="104"/>
      <c r="D14" s="105"/>
      <c r="E14" s="106"/>
    </row>
    <row r="15" spans="1:5">
      <c r="A15" s="107">
        <v>43160</v>
      </c>
      <c r="B15" s="86" t="s">
        <v>520</v>
      </c>
      <c r="C15" s="108" t="s">
        <v>521</v>
      </c>
      <c r="D15" s="86" t="s">
        <v>520</v>
      </c>
      <c r="E15" s="86" t="s">
        <v>522</v>
      </c>
    </row>
    <row r="16" ht="24" spans="1:5">
      <c r="A16" s="102" t="s">
        <v>523</v>
      </c>
      <c r="B16" s="86" t="s">
        <v>524</v>
      </c>
      <c r="C16" s="108" t="s">
        <v>525</v>
      </c>
      <c r="D16" s="86" t="s">
        <v>526</v>
      </c>
      <c r="E16" s="86" t="s">
        <v>527</v>
      </c>
    </row>
    <row r="17" spans="1:5">
      <c r="A17" s="109">
        <v>43214</v>
      </c>
      <c r="B17" s="86" t="s">
        <v>528</v>
      </c>
      <c r="C17" s="108" t="s">
        <v>529</v>
      </c>
      <c r="D17" s="86" t="s">
        <v>530</v>
      </c>
      <c r="E17" s="86" t="s">
        <v>531</v>
      </c>
    </row>
    <row r="18" spans="1:5">
      <c r="A18" s="110">
        <v>43383</v>
      </c>
      <c r="B18" s="86" t="s">
        <v>532</v>
      </c>
      <c r="C18" s="108" t="s">
        <v>533</v>
      </c>
      <c r="D18" s="86" t="s">
        <v>534</v>
      </c>
      <c r="E18" s="86" t="s">
        <v>535</v>
      </c>
    </row>
    <row r="19" spans="1:5">
      <c r="A19" s="110">
        <v>43586</v>
      </c>
      <c r="B19" s="86" t="s">
        <v>536</v>
      </c>
      <c r="C19" s="108"/>
      <c r="D19" s="86"/>
      <c r="E19" s="86" t="s">
        <v>537</v>
      </c>
    </row>
    <row r="20" spans="1:5">
      <c r="A20" s="110"/>
      <c r="B20" s="86"/>
      <c r="C20" s="108"/>
      <c r="D20" s="86"/>
      <c r="E20" s="86" t="s">
        <v>538</v>
      </c>
    </row>
    <row r="21" spans="1:5">
      <c r="A21" s="102"/>
      <c r="B21" s="111"/>
      <c r="C21" s="112"/>
      <c r="D21" s="111"/>
      <c r="E21" s="102" t="s">
        <v>539</v>
      </c>
    </row>
    <row r="22" spans="1:5">
      <c r="A22" s="102" t="s">
        <v>38</v>
      </c>
      <c r="B22" s="111"/>
      <c r="C22" s="113" t="s">
        <v>540</v>
      </c>
      <c r="D22" s="111"/>
      <c r="E22" s="102" t="s">
        <v>541</v>
      </c>
    </row>
    <row r="23" spans="1:5">
      <c r="A23" s="102" t="s">
        <v>40</v>
      </c>
      <c r="B23" s="111"/>
      <c r="C23" s="113" t="s">
        <v>542</v>
      </c>
      <c r="D23" s="111" t="s">
        <v>543</v>
      </c>
      <c r="E23" s="102"/>
    </row>
    <row r="24" ht="40" customHeight="1" spans="1:6">
      <c r="A24" s="109">
        <v>43874</v>
      </c>
      <c r="B24" s="100" t="s">
        <v>544</v>
      </c>
      <c r="C24" s="114">
        <v>2695</v>
      </c>
      <c r="D24" s="111" t="s">
        <v>545</v>
      </c>
      <c r="E24" s="109">
        <v>43875</v>
      </c>
      <c r="F24" s="115" t="s">
        <v>546</v>
      </c>
    </row>
    <row r="25" ht="35" customHeight="1" spans="1:6">
      <c r="A25" s="116">
        <v>43885</v>
      </c>
      <c r="B25" s="117" t="s">
        <v>547</v>
      </c>
      <c r="C25" s="118">
        <v>1070</v>
      </c>
      <c r="D25" s="117" t="s">
        <v>548</v>
      </c>
      <c r="E25" s="116">
        <v>43885</v>
      </c>
      <c r="F25" s="115"/>
    </row>
    <row r="26" ht="34" customHeight="1" spans="1:6">
      <c r="A26" s="109">
        <v>43957</v>
      </c>
      <c r="B26" s="111" t="s">
        <v>549</v>
      </c>
      <c r="C26" s="112">
        <v>1400</v>
      </c>
      <c r="D26" s="111" t="s">
        <v>550</v>
      </c>
      <c r="E26" s="102"/>
      <c r="F26" s="119"/>
    </row>
    <row r="27" ht="27" customHeight="1" spans="1:5">
      <c r="A27" s="120">
        <v>44124</v>
      </c>
      <c r="B27" s="121" t="s">
        <v>551</v>
      </c>
      <c r="C27" s="122"/>
      <c r="D27" s="121" t="s">
        <v>552</v>
      </c>
      <c r="E27" s="123" t="s">
        <v>553</v>
      </c>
    </row>
  </sheetData>
  <mergeCells count="9">
    <mergeCell ref="A1:D1"/>
    <mergeCell ref="B14:E14"/>
    <mergeCell ref="A4:A7"/>
    <mergeCell ref="A9:A11"/>
    <mergeCell ref="B4:B7"/>
    <mergeCell ref="B9:B11"/>
    <mergeCell ref="E4:E7"/>
    <mergeCell ref="E9:E10"/>
    <mergeCell ref="F24:F2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C20" sqref="C20"/>
    </sheetView>
  </sheetViews>
  <sheetFormatPr defaultColWidth="9.02727272727273" defaultRowHeight="14"/>
  <cols>
    <col min="1" max="1" width="17.1909090909091" customWidth="1"/>
    <col min="2" max="2" width="51.9090909090909" customWidth="1"/>
    <col min="3" max="3" width="28.4181818181818" customWidth="1"/>
    <col min="4" max="4" width="29.1454545454545" customWidth="1"/>
    <col min="5" max="5" width="18.9272727272727" customWidth="1"/>
    <col min="6" max="6" width="29.7545454545455" customWidth="1"/>
  </cols>
  <sheetData>
    <row r="1" spans="1:11">
      <c r="A1" s="60" t="s">
        <v>554</v>
      </c>
      <c r="B1" s="60" t="s">
        <v>555</v>
      </c>
      <c r="C1" s="60" t="s">
        <v>556</v>
      </c>
      <c r="D1" s="60" t="s">
        <v>557</v>
      </c>
      <c r="E1" s="60" t="s">
        <v>558</v>
      </c>
      <c r="F1" s="60"/>
      <c r="G1" s="60"/>
      <c r="H1" s="60"/>
      <c r="I1" s="3"/>
      <c r="J1" s="3"/>
      <c r="K1" s="3"/>
    </row>
    <row r="2" spans="1:11">
      <c r="A2" s="60" t="s">
        <v>559</v>
      </c>
      <c r="B2" s="61" t="s">
        <v>560</v>
      </c>
      <c r="C2" s="60" t="s">
        <v>561</v>
      </c>
      <c r="D2" s="60" t="s">
        <v>562</v>
      </c>
      <c r="E2" s="60" t="s">
        <v>563</v>
      </c>
      <c r="F2" s="60"/>
      <c r="G2" s="60"/>
      <c r="H2" s="60"/>
      <c r="I2" s="3"/>
      <c r="J2" s="3"/>
      <c r="K2" s="3"/>
    </row>
    <row r="3" spans="1:11">
      <c r="A3" s="60" t="s">
        <v>564</v>
      </c>
      <c r="B3" s="62" t="s">
        <v>565</v>
      </c>
      <c r="C3" s="60" t="s">
        <v>566</v>
      </c>
      <c r="D3" s="60"/>
      <c r="E3" s="60"/>
      <c r="F3" s="60"/>
      <c r="G3" s="60"/>
      <c r="H3" s="60"/>
      <c r="I3" s="3"/>
      <c r="J3" s="3"/>
      <c r="K3" s="3"/>
    </row>
    <row r="4" spans="1:11">
      <c r="A4" s="60" t="s">
        <v>564</v>
      </c>
      <c r="B4" s="61" t="s">
        <v>565</v>
      </c>
      <c r="C4" s="60" t="s">
        <v>567</v>
      </c>
      <c r="D4" s="63" t="s">
        <v>568</v>
      </c>
      <c r="E4" s="60" t="s">
        <v>569</v>
      </c>
      <c r="F4" s="60" t="s">
        <v>570</v>
      </c>
      <c r="G4" s="60"/>
      <c r="H4" s="60"/>
      <c r="I4" s="3"/>
      <c r="J4" s="3"/>
      <c r="K4" s="3"/>
    </row>
    <row r="5" spans="1:11">
      <c r="A5" s="60" t="s">
        <v>564</v>
      </c>
      <c r="B5" s="64" t="s">
        <v>565</v>
      </c>
      <c r="C5" s="60" t="s">
        <v>571</v>
      </c>
      <c r="D5" s="63" t="s">
        <v>572</v>
      </c>
      <c r="E5" s="60" t="s">
        <v>573</v>
      </c>
      <c r="F5" s="60" t="s">
        <v>574</v>
      </c>
      <c r="G5" s="60" t="s">
        <v>575</v>
      </c>
      <c r="H5" s="60"/>
      <c r="I5" s="3"/>
      <c r="J5" s="3"/>
      <c r="K5" s="3"/>
    </row>
    <row r="6" spans="1:11">
      <c r="A6" s="60" t="s">
        <v>564</v>
      </c>
      <c r="B6" s="61" t="s">
        <v>565</v>
      </c>
      <c r="C6" s="60" t="s">
        <v>576</v>
      </c>
      <c r="D6" s="63" t="s">
        <v>572</v>
      </c>
      <c r="E6" s="60" t="s">
        <v>577</v>
      </c>
      <c r="F6" s="60" t="s">
        <v>578</v>
      </c>
      <c r="G6" s="60"/>
      <c r="H6" s="60"/>
      <c r="I6" s="3"/>
      <c r="J6" s="3"/>
      <c r="K6" s="3"/>
    </row>
    <row r="7" spans="1:11">
      <c r="A7" s="60" t="s">
        <v>564</v>
      </c>
      <c r="B7" s="61" t="s">
        <v>565</v>
      </c>
      <c r="C7" s="60" t="s">
        <v>579</v>
      </c>
      <c r="D7" s="63" t="s">
        <v>561</v>
      </c>
      <c r="E7" s="60" t="s">
        <v>577</v>
      </c>
      <c r="F7" s="60" t="s">
        <v>580</v>
      </c>
      <c r="G7" s="60"/>
      <c r="H7" s="60"/>
      <c r="I7" s="3"/>
      <c r="J7" s="3"/>
      <c r="K7" s="3"/>
    </row>
    <row r="8" spans="1:11">
      <c r="A8" s="60"/>
      <c r="B8" s="61"/>
      <c r="C8" s="60"/>
      <c r="D8" s="63"/>
      <c r="E8" s="60"/>
      <c r="F8" s="60"/>
      <c r="G8" s="60"/>
      <c r="H8" s="60"/>
      <c r="I8" s="3"/>
      <c r="J8" s="3"/>
      <c r="K8" s="3"/>
    </row>
    <row r="9" spans="1:11">
      <c r="A9" s="65" t="s">
        <v>581</v>
      </c>
      <c r="B9" s="66" t="s">
        <v>582</v>
      </c>
      <c r="C9" s="65" t="s">
        <v>556</v>
      </c>
      <c r="D9" s="67" t="s">
        <v>557</v>
      </c>
      <c r="E9" s="65" t="s">
        <v>583</v>
      </c>
      <c r="F9" s="65" t="s">
        <v>584</v>
      </c>
      <c r="G9" s="65" t="s">
        <v>585</v>
      </c>
      <c r="H9" s="60"/>
      <c r="I9" s="3"/>
      <c r="J9" s="3"/>
      <c r="K9" s="3"/>
    </row>
    <row r="10" spans="1:11">
      <c r="A10" s="68" t="s">
        <v>586</v>
      </c>
      <c r="B10" s="69" t="s">
        <v>587</v>
      </c>
      <c r="C10" s="65" t="s">
        <v>588</v>
      </c>
      <c r="D10" s="67" t="s">
        <v>589</v>
      </c>
      <c r="E10" s="70" t="s">
        <v>590</v>
      </c>
      <c r="F10" s="65" t="s">
        <v>570</v>
      </c>
      <c r="G10" s="65" t="s">
        <v>591</v>
      </c>
      <c r="H10" s="60"/>
      <c r="I10" s="3"/>
      <c r="J10" s="3"/>
      <c r="K10" s="3"/>
    </row>
    <row r="11" spans="1:11">
      <c r="A11" s="71"/>
      <c r="B11" s="69"/>
      <c r="C11" s="65" t="s">
        <v>592</v>
      </c>
      <c r="D11" s="67" t="s">
        <v>589</v>
      </c>
      <c r="E11" s="70" t="s">
        <v>593</v>
      </c>
      <c r="F11" s="65" t="s">
        <v>574</v>
      </c>
      <c r="G11" s="65" t="s">
        <v>594</v>
      </c>
      <c r="H11" s="60"/>
      <c r="I11" s="3"/>
      <c r="J11" s="3"/>
      <c r="K11" s="3"/>
    </row>
    <row r="12" spans="1:11">
      <c r="A12" s="71"/>
      <c r="B12" s="69"/>
      <c r="C12" s="65" t="s">
        <v>595</v>
      </c>
      <c r="D12" s="67" t="s">
        <v>589</v>
      </c>
      <c r="E12" s="65" t="s">
        <v>577</v>
      </c>
      <c r="F12" s="65" t="s">
        <v>578</v>
      </c>
      <c r="G12" s="65" t="s">
        <v>596</v>
      </c>
      <c r="H12" s="60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 t="s">
        <v>597</v>
      </c>
      <c r="B14" s="3" t="s">
        <v>598</v>
      </c>
      <c r="C14" s="3"/>
      <c r="D14" s="3"/>
      <c r="E14" s="3"/>
      <c r="F14" s="3"/>
      <c r="G14" s="3"/>
      <c r="H14" s="3"/>
      <c r="I14" s="3"/>
      <c r="J14" s="3"/>
      <c r="K14" s="3"/>
    </row>
    <row r="15" ht="24" spans="1:11">
      <c r="A15" s="3" t="s">
        <v>599</v>
      </c>
      <c r="B15" s="72" t="s">
        <v>600</v>
      </c>
      <c r="C15" s="73" t="s">
        <v>601</v>
      </c>
      <c r="D15" s="3"/>
      <c r="E15" s="3"/>
      <c r="F15" s="3"/>
      <c r="G15" s="3"/>
      <c r="H15" s="3"/>
      <c r="I15" s="3"/>
      <c r="J15" s="3"/>
      <c r="K15" s="3"/>
    </row>
    <row r="16" spans="1:11">
      <c r="A16" s="3" t="s">
        <v>602</v>
      </c>
      <c r="B16" s="3" t="s">
        <v>603</v>
      </c>
      <c r="C16" s="72" t="s">
        <v>604</v>
      </c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</sheetData>
  <mergeCells count="2">
    <mergeCell ref="A10:A12"/>
    <mergeCell ref="B10:B12"/>
  </mergeCells>
  <hyperlinks>
    <hyperlink ref="B5" r:id="rId1" display="http://cpquery.sipo.gov.cn/index_zh.jsp?language=zh_CN"/>
    <hyperlink ref="E11" r:id="rId2" display="chai_miaomiao@cnedgelight.com"/>
    <hyperlink ref="E10" r:id="rId3" display="purchasing@cnedgelight.com"/>
    <hyperlink ref="A10" r:id="rId4" display="http://sjzz.baiten.cn/"/>
    <hyperlink ref="B15" r:id="rId5" display="briecrawford@crawfordpatents.com"/>
    <hyperlink ref="C16" r:id="rId6" display="info@sinoipt.com"/>
  </hyperlink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C20" sqref="C20"/>
    </sheetView>
  </sheetViews>
  <sheetFormatPr defaultColWidth="9.02727272727273" defaultRowHeight="14" outlineLevelRow="3"/>
  <cols>
    <col min="1" max="7" width="15.2090909090909" customWidth="1"/>
    <col min="8" max="8" width="27.0818181818182" customWidth="1"/>
    <col min="9" max="9" width="23.7636363636364" customWidth="1"/>
    <col min="10" max="10" width="15.2090909090909" customWidth="1"/>
  </cols>
  <sheetData>
    <row r="1" ht="32" customHeight="1" spans="1:10">
      <c r="A1" s="51" t="s">
        <v>605</v>
      </c>
      <c r="B1" s="52"/>
      <c r="C1" s="52"/>
      <c r="D1" s="52"/>
      <c r="E1" s="52"/>
      <c r="F1" s="52"/>
      <c r="G1" s="52"/>
      <c r="H1" s="52"/>
      <c r="I1" s="52"/>
      <c r="J1" s="59"/>
    </row>
    <row r="2" ht="21" customHeight="1" spans="1:10">
      <c r="A2" s="53"/>
      <c r="B2" s="53"/>
      <c r="C2" s="53" t="s">
        <v>161</v>
      </c>
      <c r="D2" s="53" t="s">
        <v>606</v>
      </c>
      <c r="E2" s="53" t="s">
        <v>607</v>
      </c>
      <c r="F2" s="54" t="s">
        <v>608</v>
      </c>
      <c r="G2" s="55"/>
      <c r="H2" s="56" t="s">
        <v>609</v>
      </c>
      <c r="I2" s="53" t="s">
        <v>610</v>
      </c>
      <c r="J2" s="53" t="s">
        <v>405</v>
      </c>
    </row>
    <row r="3" ht="18" customHeight="1" spans="1:11">
      <c r="A3" s="38" t="s">
        <v>611</v>
      </c>
      <c r="B3" s="38" t="s">
        <v>12</v>
      </c>
      <c r="C3" s="38" t="s">
        <v>612</v>
      </c>
      <c r="D3" s="38" t="s">
        <v>613</v>
      </c>
      <c r="E3" s="57">
        <v>43692</v>
      </c>
      <c r="F3" s="38" t="s">
        <v>614</v>
      </c>
      <c r="G3" s="38" t="s">
        <v>615</v>
      </c>
      <c r="H3" s="58" t="s">
        <v>616</v>
      </c>
      <c r="I3" s="38" t="s">
        <v>617</v>
      </c>
      <c r="J3" s="57" t="s">
        <v>618</v>
      </c>
      <c r="K3" s="3"/>
    </row>
    <row r="4" ht="18" customHeight="1" spans="1:10">
      <c r="A4" s="38"/>
      <c r="B4" s="38" t="s">
        <v>12</v>
      </c>
      <c r="C4" s="38" t="s">
        <v>227</v>
      </c>
      <c r="D4" s="38" t="s">
        <v>619</v>
      </c>
      <c r="E4" s="57">
        <v>43706</v>
      </c>
      <c r="F4" s="38" t="s">
        <v>614</v>
      </c>
      <c r="G4" s="38" t="s">
        <v>473</v>
      </c>
      <c r="H4" s="58" t="s">
        <v>620</v>
      </c>
      <c r="I4" s="38" t="s">
        <v>617</v>
      </c>
      <c r="J4" s="57" t="s">
        <v>618</v>
      </c>
    </row>
  </sheetData>
  <mergeCells count="3">
    <mergeCell ref="A1:J1"/>
    <mergeCell ref="F2:G2"/>
    <mergeCell ref="A3:A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selection activeCell="C20" sqref="C20"/>
    </sheetView>
  </sheetViews>
  <sheetFormatPr defaultColWidth="9.02727272727273" defaultRowHeight="14"/>
  <cols>
    <col min="1" max="1" width="16" style="1" customWidth="1"/>
    <col min="2" max="2" width="22.2363636363636" style="2" customWidth="1"/>
    <col min="3" max="3" width="23.7727272727273" style="2" customWidth="1"/>
    <col min="4" max="5" width="21.8454545454545" style="2" customWidth="1"/>
    <col min="6" max="7" width="13.0909090909091" style="2" customWidth="1"/>
    <col min="8" max="8" width="17.4" style="2" customWidth="1"/>
    <col min="9" max="9" width="12.7545454545455" style="2" customWidth="1"/>
    <col min="10" max="11" width="9.02727272727273" style="2"/>
    <col min="12" max="12" width="17.1363636363636" style="2" customWidth="1"/>
    <col min="13" max="13" width="9.52727272727273" style="2"/>
    <col min="14" max="14" width="20.1181818181818" style="3" customWidth="1"/>
    <col min="15" max="17" width="9.02727272727273" style="3"/>
  </cols>
  <sheetData>
    <row r="1" ht="24" spans="1:14">
      <c r="A1" s="4" t="s">
        <v>161</v>
      </c>
      <c r="B1" s="5" t="s">
        <v>452</v>
      </c>
      <c r="C1" s="6" t="s">
        <v>401</v>
      </c>
      <c r="D1" s="6" t="s">
        <v>389</v>
      </c>
      <c r="E1" s="6" t="s">
        <v>621</v>
      </c>
      <c r="F1" s="6" t="s">
        <v>217</v>
      </c>
      <c r="G1" s="6" t="s">
        <v>165</v>
      </c>
      <c r="H1" s="6" t="s">
        <v>622</v>
      </c>
      <c r="I1" s="35" t="s">
        <v>402</v>
      </c>
      <c r="J1" s="36" t="s">
        <v>403</v>
      </c>
      <c r="K1" s="36" t="s">
        <v>623</v>
      </c>
      <c r="L1" s="36" t="s">
        <v>624</v>
      </c>
      <c r="M1" s="36" t="s">
        <v>405</v>
      </c>
      <c r="N1" s="37" t="s">
        <v>222</v>
      </c>
    </row>
    <row r="2" ht="24" customHeight="1" spans="1:15">
      <c r="A2" s="7">
        <v>202010135961.9</v>
      </c>
      <c r="B2" s="8" t="s">
        <v>143</v>
      </c>
      <c r="C2" s="9" t="s">
        <v>625</v>
      </c>
      <c r="D2" s="10">
        <v>43892</v>
      </c>
      <c r="E2" s="11" t="s">
        <v>626</v>
      </c>
      <c r="F2" s="12" t="s">
        <v>3</v>
      </c>
      <c r="G2" s="12" t="s">
        <v>173</v>
      </c>
      <c r="H2" s="12">
        <v>23000</v>
      </c>
      <c r="I2" s="38">
        <v>950</v>
      </c>
      <c r="J2" s="39">
        <v>2500</v>
      </c>
      <c r="K2" s="40" t="s">
        <v>473</v>
      </c>
      <c r="L2" s="41"/>
      <c r="M2" s="42">
        <v>44256</v>
      </c>
      <c r="N2" s="39" t="s">
        <v>627</v>
      </c>
      <c r="O2" s="43"/>
    </row>
    <row r="3" ht="24" customHeight="1" spans="1:15">
      <c r="A3" s="7"/>
      <c r="B3" s="13"/>
      <c r="C3" s="14"/>
      <c r="D3" s="10"/>
      <c r="E3" s="15" t="s">
        <v>628</v>
      </c>
      <c r="F3" s="16" t="s">
        <v>3</v>
      </c>
      <c r="G3" s="16" t="s">
        <v>173</v>
      </c>
      <c r="H3" s="16" t="s">
        <v>629</v>
      </c>
      <c r="I3" s="44" t="s">
        <v>630</v>
      </c>
      <c r="J3" s="28" t="s">
        <v>630</v>
      </c>
      <c r="K3" s="45" t="s">
        <v>196</v>
      </c>
      <c r="L3" s="45" t="s">
        <v>631</v>
      </c>
      <c r="M3" s="42"/>
      <c r="N3" s="39"/>
      <c r="O3" s="43"/>
    </row>
    <row r="4" ht="24" customHeight="1" spans="1:15">
      <c r="A4" s="7"/>
      <c r="B4" s="13"/>
      <c r="C4" s="14"/>
      <c r="D4" s="10"/>
      <c r="E4" s="15" t="s">
        <v>632</v>
      </c>
      <c r="F4" s="16" t="s">
        <v>3</v>
      </c>
      <c r="G4" s="16" t="s">
        <v>173</v>
      </c>
      <c r="H4" s="16" t="s">
        <v>629</v>
      </c>
      <c r="I4" s="44" t="s">
        <v>630</v>
      </c>
      <c r="J4" s="28" t="s">
        <v>630</v>
      </c>
      <c r="K4" s="45" t="s">
        <v>196</v>
      </c>
      <c r="L4" s="45" t="s">
        <v>631</v>
      </c>
      <c r="M4" s="42"/>
      <c r="N4" s="39"/>
      <c r="O4" s="43"/>
    </row>
    <row r="5" ht="24" customHeight="1" spans="1:15">
      <c r="A5" s="7"/>
      <c r="B5" s="13"/>
      <c r="C5" s="14"/>
      <c r="D5" s="10"/>
      <c r="E5" s="11" t="s">
        <v>633</v>
      </c>
      <c r="F5" s="12" t="s">
        <v>3</v>
      </c>
      <c r="G5" s="12" t="s">
        <v>173</v>
      </c>
      <c r="H5" s="12" t="s">
        <v>629</v>
      </c>
      <c r="I5" s="38" t="s">
        <v>630</v>
      </c>
      <c r="J5" s="39" t="s">
        <v>630</v>
      </c>
      <c r="K5" s="46"/>
      <c r="L5" s="46"/>
      <c r="M5" s="42"/>
      <c r="N5" s="39"/>
      <c r="O5" s="43"/>
    </row>
    <row r="6" ht="24" customHeight="1" spans="1:15">
      <c r="A6" s="7"/>
      <c r="B6" s="13"/>
      <c r="C6" s="14"/>
      <c r="D6" s="10"/>
      <c r="E6" s="15" t="s">
        <v>634</v>
      </c>
      <c r="F6" s="16" t="s">
        <v>3</v>
      </c>
      <c r="G6" s="16" t="s">
        <v>173</v>
      </c>
      <c r="H6" s="16" t="s">
        <v>629</v>
      </c>
      <c r="I6" s="44" t="s">
        <v>630</v>
      </c>
      <c r="J6" s="28" t="s">
        <v>630</v>
      </c>
      <c r="K6" s="45" t="s">
        <v>196</v>
      </c>
      <c r="L6" s="45" t="s">
        <v>631</v>
      </c>
      <c r="M6" s="42"/>
      <c r="N6" s="39"/>
      <c r="O6" s="43"/>
    </row>
    <row r="7" ht="24" customHeight="1" spans="1:15">
      <c r="A7" s="7"/>
      <c r="B7" s="17"/>
      <c r="C7" s="18"/>
      <c r="D7" s="10"/>
      <c r="E7" s="11" t="s">
        <v>635</v>
      </c>
      <c r="F7" s="12" t="s">
        <v>3</v>
      </c>
      <c r="G7" s="12" t="s">
        <v>173</v>
      </c>
      <c r="H7" s="12" t="s">
        <v>629</v>
      </c>
      <c r="I7" s="38" t="s">
        <v>630</v>
      </c>
      <c r="J7" s="39" t="s">
        <v>630</v>
      </c>
      <c r="K7" s="46"/>
      <c r="L7" s="46"/>
      <c r="M7" s="42"/>
      <c r="N7" s="39"/>
      <c r="O7" s="43"/>
    </row>
    <row r="8" ht="24" customHeight="1" spans="1:15">
      <c r="A8" s="19">
        <v>202010135962.3</v>
      </c>
      <c r="B8" s="20" t="s">
        <v>484</v>
      </c>
      <c r="C8" s="20" t="s">
        <v>484</v>
      </c>
      <c r="D8" s="21">
        <v>43892</v>
      </c>
      <c r="E8" s="11" t="s">
        <v>626</v>
      </c>
      <c r="F8" s="12" t="s">
        <v>3</v>
      </c>
      <c r="G8" s="12" t="s">
        <v>173</v>
      </c>
      <c r="H8" s="12">
        <v>23000</v>
      </c>
      <c r="I8" s="38">
        <v>950</v>
      </c>
      <c r="J8" s="39">
        <v>2500</v>
      </c>
      <c r="K8" s="40" t="s">
        <v>473</v>
      </c>
      <c r="L8" s="46"/>
      <c r="M8" s="42"/>
      <c r="N8" s="39"/>
      <c r="O8" s="43"/>
    </row>
    <row r="9" ht="24" customHeight="1" spans="1:15">
      <c r="A9" s="7"/>
      <c r="B9" s="22"/>
      <c r="C9" s="22"/>
      <c r="D9" s="10"/>
      <c r="E9" s="11" t="s">
        <v>628</v>
      </c>
      <c r="F9" s="12" t="s">
        <v>3</v>
      </c>
      <c r="G9" s="12" t="s">
        <v>173</v>
      </c>
      <c r="H9" s="12" t="s">
        <v>629</v>
      </c>
      <c r="I9" s="38" t="s">
        <v>630</v>
      </c>
      <c r="J9" s="39" t="s">
        <v>630</v>
      </c>
      <c r="K9" s="46"/>
      <c r="L9" s="46"/>
      <c r="M9" s="42"/>
      <c r="N9" s="39"/>
      <c r="O9" s="43"/>
    </row>
    <row r="10" ht="24" customHeight="1" spans="1:15">
      <c r="A10" s="7"/>
      <c r="B10" s="22"/>
      <c r="C10" s="22"/>
      <c r="D10" s="10"/>
      <c r="E10" s="15" t="s">
        <v>632</v>
      </c>
      <c r="F10" s="16" t="s">
        <v>3</v>
      </c>
      <c r="G10" s="16" t="s">
        <v>173</v>
      </c>
      <c r="H10" s="16" t="s">
        <v>629</v>
      </c>
      <c r="I10" s="44" t="s">
        <v>630</v>
      </c>
      <c r="J10" s="28" t="s">
        <v>630</v>
      </c>
      <c r="K10" s="45" t="s">
        <v>196</v>
      </c>
      <c r="L10" s="45" t="s">
        <v>631</v>
      </c>
      <c r="M10" s="42"/>
      <c r="N10" s="39"/>
      <c r="O10" s="43"/>
    </row>
    <row r="11" ht="24" customHeight="1" spans="1:15">
      <c r="A11" s="7"/>
      <c r="B11" s="22"/>
      <c r="C11" s="22"/>
      <c r="D11" s="10"/>
      <c r="E11" s="15" t="s">
        <v>633</v>
      </c>
      <c r="F11" s="16" t="s">
        <v>3</v>
      </c>
      <c r="G11" s="16" t="s">
        <v>173</v>
      </c>
      <c r="H11" s="16" t="s">
        <v>629</v>
      </c>
      <c r="I11" s="44" t="s">
        <v>630</v>
      </c>
      <c r="J11" s="28" t="s">
        <v>630</v>
      </c>
      <c r="K11" s="45" t="s">
        <v>196</v>
      </c>
      <c r="L11" s="45" t="s">
        <v>631</v>
      </c>
      <c r="M11" s="42"/>
      <c r="N11" s="39"/>
      <c r="O11" s="43"/>
    </row>
    <row r="12" ht="24" customHeight="1" spans="1:15">
      <c r="A12" s="7"/>
      <c r="B12" s="22"/>
      <c r="C12" s="22"/>
      <c r="D12" s="10"/>
      <c r="E12" s="15" t="s">
        <v>634</v>
      </c>
      <c r="F12" s="16" t="s">
        <v>3</v>
      </c>
      <c r="G12" s="16" t="s">
        <v>173</v>
      </c>
      <c r="H12" s="16" t="s">
        <v>629</v>
      </c>
      <c r="I12" s="44" t="s">
        <v>630</v>
      </c>
      <c r="J12" s="28" t="s">
        <v>630</v>
      </c>
      <c r="K12" s="45" t="s">
        <v>196</v>
      </c>
      <c r="L12" s="45" t="s">
        <v>631</v>
      </c>
      <c r="M12" s="42"/>
      <c r="N12" s="39"/>
      <c r="O12" s="43"/>
    </row>
    <row r="13" ht="24" customHeight="1" spans="1:15">
      <c r="A13" s="19"/>
      <c r="B13" s="23"/>
      <c r="C13" s="23"/>
      <c r="D13" s="21"/>
      <c r="E13" s="11" t="s">
        <v>635</v>
      </c>
      <c r="F13" s="24" t="s">
        <v>3</v>
      </c>
      <c r="G13" s="24" t="s">
        <v>173</v>
      </c>
      <c r="H13" s="24" t="s">
        <v>629</v>
      </c>
      <c r="I13" s="24" t="s">
        <v>630</v>
      </c>
      <c r="J13" s="39">
        <v>2500</v>
      </c>
      <c r="K13" s="46"/>
      <c r="L13" s="46"/>
      <c r="M13" s="47">
        <v>44256</v>
      </c>
      <c r="N13" s="39" t="s">
        <v>627</v>
      </c>
      <c r="O13" s="43"/>
    </row>
    <row r="14" ht="20" customHeight="1" spans="1:14">
      <c r="A14" s="19">
        <v>202010955200.8</v>
      </c>
      <c r="B14" s="24"/>
      <c r="C14" s="24" t="s">
        <v>100</v>
      </c>
      <c r="D14" s="21">
        <v>44098</v>
      </c>
      <c r="E14" s="21"/>
      <c r="F14" s="24" t="s">
        <v>3</v>
      </c>
      <c r="G14" s="24" t="s">
        <v>173</v>
      </c>
      <c r="H14" s="24">
        <v>23000</v>
      </c>
      <c r="I14" s="24">
        <v>950</v>
      </c>
      <c r="J14" s="39">
        <v>2500</v>
      </c>
      <c r="K14" s="39"/>
      <c r="L14" s="39"/>
      <c r="M14" s="48">
        <v>44470</v>
      </c>
      <c r="N14" s="39" t="s">
        <v>627</v>
      </c>
    </row>
    <row r="15" ht="20" customHeight="1" spans="1:14">
      <c r="A15" s="19">
        <v>202010980026.2</v>
      </c>
      <c r="B15" s="24"/>
      <c r="C15" s="24" t="s">
        <v>636</v>
      </c>
      <c r="D15" s="21">
        <v>44098</v>
      </c>
      <c r="E15" s="21"/>
      <c r="F15" s="24" t="s">
        <v>3</v>
      </c>
      <c r="G15" s="24" t="s">
        <v>173</v>
      </c>
      <c r="H15" s="24">
        <v>23000</v>
      </c>
      <c r="I15" s="24">
        <v>950</v>
      </c>
      <c r="J15" s="39">
        <v>2500</v>
      </c>
      <c r="K15" s="39"/>
      <c r="L15" s="39"/>
      <c r="M15" s="48">
        <v>44470</v>
      </c>
      <c r="N15" s="39" t="s">
        <v>627</v>
      </c>
    </row>
    <row r="16" ht="20" customHeight="1" spans="1:14">
      <c r="A16" s="25">
        <v>202011077214</v>
      </c>
      <c r="B16" s="24"/>
      <c r="C16" s="24" t="s">
        <v>143</v>
      </c>
      <c r="D16" s="21">
        <v>44115</v>
      </c>
      <c r="E16" s="21"/>
      <c r="F16" s="24" t="s">
        <v>3</v>
      </c>
      <c r="G16" s="24" t="s">
        <v>173</v>
      </c>
      <c r="H16" s="24">
        <v>5000</v>
      </c>
      <c r="I16" s="24">
        <v>950</v>
      </c>
      <c r="J16" s="39">
        <v>2500</v>
      </c>
      <c r="K16" s="39"/>
      <c r="L16" s="39"/>
      <c r="M16" s="48"/>
      <c r="N16" s="39">
        <v>5000</v>
      </c>
    </row>
    <row r="17" ht="20" customHeight="1" spans="1:14">
      <c r="A17" s="19">
        <v>202022240054.9</v>
      </c>
      <c r="B17" s="24"/>
      <c r="C17" s="24" t="s">
        <v>143</v>
      </c>
      <c r="D17" s="21">
        <v>44115</v>
      </c>
      <c r="E17" s="21"/>
      <c r="F17" s="24" t="s">
        <v>171</v>
      </c>
      <c r="G17" s="24" t="s">
        <v>173</v>
      </c>
      <c r="H17" s="24">
        <v>2500</v>
      </c>
      <c r="I17" s="24">
        <v>500</v>
      </c>
      <c r="J17" s="39"/>
      <c r="K17" s="39"/>
      <c r="L17" s="39"/>
      <c r="M17" s="48"/>
      <c r="N17" s="39">
        <v>2500</v>
      </c>
    </row>
    <row r="18" ht="20" customHeight="1" spans="1:14">
      <c r="A18" s="19">
        <v>202030478213.1</v>
      </c>
      <c r="B18" s="24"/>
      <c r="C18" s="24" t="s">
        <v>135</v>
      </c>
      <c r="D18" s="21">
        <v>44063</v>
      </c>
      <c r="E18" s="21"/>
      <c r="F18" s="24" t="s">
        <v>14</v>
      </c>
      <c r="G18" s="24" t="s">
        <v>173</v>
      </c>
      <c r="H18" s="24">
        <v>2500</v>
      </c>
      <c r="I18" s="24">
        <v>500</v>
      </c>
      <c r="J18" s="39"/>
      <c r="K18" s="39"/>
      <c r="L18" s="39"/>
      <c r="M18" s="48"/>
      <c r="N18" s="39">
        <v>2500</v>
      </c>
    </row>
    <row r="19" ht="22" customHeight="1" spans="1:14">
      <c r="A19" s="26" t="s">
        <v>637</v>
      </c>
      <c r="B19" s="27"/>
      <c r="C19" s="27"/>
      <c r="D19" s="27"/>
      <c r="E19" s="27"/>
      <c r="F19" s="27"/>
      <c r="G19" s="27"/>
      <c r="H19" s="27"/>
      <c r="I19" s="27"/>
      <c r="N19" s="2"/>
    </row>
    <row r="20" spans="1:14">
      <c r="A20" s="19"/>
      <c r="B20" s="24" t="s">
        <v>638</v>
      </c>
      <c r="C20" s="24"/>
      <c r="D20" s="10" t="s">
        <v>639</v>
      </c>
      <c r="E20" s="10"/>
      <c r="F20" s="12" t="s">
        <v>3</v>
      </c>
      <c r="G20" s="12" t="s">
        <v>173</v>
      </c>
      <c r="H20" s="12">
        <v>23000</v>
      </c>
      <c r="I20" s="38">
        <v>950</v>
      </c>
      <c r="J20" s="39">
        <v>2500</v>
      </c>
      <c r="K20" s="39"/>
      <c r="L20" s="39"/>
      <c r="M20" s="48">
        <v>44295</v>
      </c>
      <c r="N20" s="39" t="s">
        <v>627</v>
      </c>
    </row>
    <row r="21" spans="1:14">
      <c r="A21" s="19"/>
      <c r="B21" s="24" t="s">
        <v>640</v>
      </c>
      <c r="C21" s="24"/>
      <c r="D21" s="21" t="s">
        <v>639</v>
      </c>
      <c r="E21" s="21"/>
      <c r="F21" s="24" t="s">
        <v>3</v>
      </c>
      <c r="G21" s="24" t="s">
        <v>173</v>
      </c>
      <c r="H21" s="24">
        <v>23000</v>
      </c>
      <c r="I21" s="24">
        <v>950</v>
      </c>
      <c r="J21" s="39">
        <v>2500</v>
      </c>
      <c r="K21" s="39"/>
      <c r="L21" s="39"/>
      <c r="M21" s="48">
        <v>44295</v>
      </c>
      <c r="N21" s="39" t="s">
        <v>627</v>
      </c>
    </row>
    <row r="22" spans="1:14">
      <c r="A22" s="19" t="s">
        <v>99</v>
      </c>
      <c r="B22" s="24" t="s">
        <v>382</v>
      </c>
      <c r="C22" s="24"/>
      <c r="D22" s="21">
        <v>43953</v>
      </c>
      <c r="E22" s="24"/>
      <c r="F22" s="28" t="s">
        <v>3</v>
      </c>
      <c r="G22" s="28"/>
      <c r="H22" s="28"/>
      <c r="I22" s="28">
        <v>185</v>
      </c>
      <c r="J22" s="28">
        <v>375</v>
      </c>
      <c r="K22" s="28"/>
      <c r="L22" s="28"/>
      <c r="M22" s="49">
        <v>44318</v>
      </c>
      <c r="N22" s="28" t="s">
        <v>196</v>
      </c>
    </row>
    <row r="23" ht="22" customHeight="1" spans="1:14">
      <c r="A23" s="19">
        <v>202010559352.6</v>
      </c>
      <c r="B23" s="29" t="s">
        <v>641</v>
      </c>
      <c r="C23" s="24"/>
      <c r="D23" s="21">
        <v>43983</v>
      </c>
      <c r="E23" s="24"/>
      <c r="F23" s="24"/>
      <c r="G23" s="24"/>
      <c r="H23" s="24"/>
      <c r="I23" s="24">
        <v>185</v>
      </c>
      <c r="J23" s="39"/>
      <c r="K23" s="39"/>
      <c r="L23" s="39"/>
      <c r="M23" s="48">
        <v>44349</v>
      </c>
      <c r="N23" s="39" t="s">
        <v>627</v>
      </c>
    </row>
    <row r="24" ht="18" customHeight="1" spans="1:14">
      <c r="A24" s="26"/>
      <c r="B24" s="27"/>
      <c r="C24" s="27"/>
      <c r="D24" s="27"/>
      <c r="E24" s="27"/>
      <c r="F24" s="27"/>
      <c r="G24" s="27"/>
      <c r="H24" s="27"/>
      <c r="I24" s="27"/>
      <c r="N24" s="2"/>
    </row>
    <row r="25" ht="24" spans="1:14">
      <c r="A25" s="30" t="s">
        <v>161</v>
      </c>
      <c r="B25" s="31" t="s">
        <v>452</v>
      </c>
      <c r="C25" s="32" t="s">
        <v>401</v>
      </c>
      <c r="D25" s="32" t="s">
        <v>389</v>
      </c>
      <c r="E25" s="32"/>
      <c r="F25" s="32" t="s">
        <v>217</v>
      </c>
      <c r="G25" s="32" t="s">
        <v>165</v>
      </c>
      <c r="H25" s="32" t="s">
        <v>622</v>
      </c>
      <c r="I25" s="50" t="s">
        <v>402</v>
      </c>
      <c r="J25" s="37" t="s">
        <v>403</v>
      </c>
      <c r="K25" s="37"/>
      <c r="L25" s="37"/>
      <c r="M25" s="37" t="s">
        <v>405</v>
      </c>
      <c r="N25" s="39" t="s">
        <v>222</v>
      </c>
    </row>
    <row r="26" ht="24" spans="1:14">
      <c r="A26" s="7" t="s">
        <v>642</v>
      </c>
      <c r="B26" s="33"/>
      <c r="C26" s="12" t="s">
        <v>625</v>
      </c>
      <c r="D26" s="10">
        <v>43892</v>
      </c>
      <c r="E26" s="11" t="s">
        <v>643</v>
      </c>
      <c r="F26" s="12" t="s">
        <v>3</v>
      </c>
      <c r="G26" s="12" t="s">
        <v>173</v>
      </c>
      <c r="H26" s="12" t="s">
        <v>644</v>
      </c>
      <c r="I26" s="38" t="s">
        <v>645</v>
      </c>
      <c r="J26" s="39" t="s">
        <v>645</v>
      </c>
      <c r="K26" s="46"/>
      <c r="L26" s="46"/>
      <c r="M26" s="42">
        <v>44348</v>
      </c>
      <c r="N26" s="39" t="s">
        <v>646</v>
      </c>
    </row>
    <row r="27" ht="24" spans="1:14">
      <c r="A27" s="19" t="s">
        <v>642</v>
      </c>
      <c r="B27" s="24"/>
      <c r="C27" s="24" t="s">
        <v>484</v>
      </c>
      <c r="D27" s="21">
        <v>43892</v>
      </c>
      <c r="E27" s="34" t="s">
        <v>643</v>
      </c>
      <c r="F27" s="24" t="s">
        <v>3</v>
      </c>
      <c r="G27" s="24" t="s">
        <v>173</v>
      </c>
      <c r="H27" s="24" t="s">
        <v>644</v>
      </c>
      <c r="I27" s="24" t="s">
        <v>645</v>
      </c>
      <c r="J27" s="39" t="s">
        <v>645</v>
      </c>
      <c r="K27" s="46"/>
      <c r="L27" s="46"/>
      <c r="M27" s="47">
        <v>44348</v>
      </c>
      <c r="N27" s="39" t="s">
        <v>646</v>
      </c>
    </row>
    <row r="28" spans="1:9">
      <c r="A28" s="26"/>
      <c r="B28" s="27"/>
      <c r="C28" s="27"/>
      <c r="D28" s="27"/>
      <c r="E28" s="27"/>
      <c r="F28" s="27"/>
      <c r="G28" s="27"/>
      <c r="H28" s="27"/>
      <c r="I28" s="27"/>
    </row>
    <row r="29" spans="1:9">
      <c r="A29" s="26"/>
      <c r="B29" s="27"/>
      <c r="C29" s="27"/>
      <c r="D29" s="27"/>
      <c r="E29" s="27"/>
      <c r="F29" s="27"/>
      <c r="G29" s="27"/>
      <c r="H29" s="27"/>
      <c r="I29" s="27"/>
    </row>
    <row r="30" spans="1:9">
      <c r="A30" s="26" t="s">
        <v>647</v>
      </c>
      <c r="B30" s="27"/>
      <c r="C30" s="27"/>
      <c r="D30" s="27"/>
      <c r="E30" s="27"/>
      <c r="F30" s="27"/>
      <c r="G30" s="27"/>
      <c r="H30" s="27"/>
      <c r="I30" s="27"/>
    </row>
    <row r="31" ht="24" spans="1:14">
      <c r="A31" s="30" t="s">
        <v>161</v>
      </c>
      <c r="B31" s="31" t="s">
        <v>452</v>
      </c>
      <c r="C31" s="32" t="s">
        <v>401</v>
      </c>
      <c r="D31" s="32" t="s">
        <v>389</v>
      </c>
      <c r="E31" s="32" t="s">
        <v>621</v>
      </c>
      <c r="F31" s="32" t="s">
        <v>217</v>
      </c>
      <c r="G31" s="32" t="s">
        <v>165</v>
      </c>
      <c r="H31" s="32" t="s">
        <v>622</v>
      </c>
      <c r="I31" s="50" t="s">
        <v>402</v>
      </c>
      <c r="J31" s="37" t="s">
        <v>403</v>
      </c>
      <c r="K31" s="37"/>
      <c r="L31" s="37"/>
      <c r="M31" s="37" t="s">
        <v>405</v>
      </c>
      <c r="N31" s="37" t="s">
        <v>222</v>
      </c>
    </row>
    <row r="32" ht="23" customHeight="1" spans="1:14">
      <c r="A32" s="7">
        <v>202011013640.8</v>
      </c>
      <c r="B32" s="33" t="s">
        <v>648</v>
      </c>
      <c r="C32" s="12"/>
      <c r="D32" s="10">
        <v>44085</v>
      </c>
      <c r="E32" s="11" t="s">
        <v>643</v>
      </c>
      <c r="F32" s="12" t="s">
        <v>3</v>
      </c>
      <c r="G32" s="12" t="s">
        <v>173</v>
      </c>
      <c r="H32" s="12">
        <v>23000</v>
      </c>
      <c r="I32" s="38">
        <v>185</v>
      </c>
      <c r="J32" s="39">
        <v>2500</v>
      </c>
      <c r="K32" s="46"/>
      <c r="L32" s="46"/>
      <c r="M32" s="42">
        <v>44470</v>
      </c>
      <c r="N32" s="39" t="s">
        <v>627</v>
      </c>
    </row>
  </sheetData>
  <mergeCells count="4">
    <mergeCell ref="B2:B7"/>
    <mergeCell ref="B8:B13"/>
    <mergeCell ref="C2:C7"/>
    <mergeCell ref="C8:C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zoomScale="115" zoomScaleNormal="115" workbookViewId="0">
      <pane ySplit="1" topLeftCell="A2" activePane="bottomLeft" state="frozen"/>
      <selection/>
      <selection pane="bottomLeft" activeCell="P14" sqref="P14"/>
    </sheetView>
  </sheetViews>
  <sheetFormatPr defaultColWidth="9" defaultRowHeight="13"/>
  <cols>
    <col min="1" max="1" width="11.5545454545455" style="271" customWidth="1"/>
    <col min="2" max="2" width="10.1090909090909" style="274" customWidth="1"/>
    <col min="3" max="3" width="16.7818181818182" style="275" customWidth="1"/>
    <col min="4" max="4" width="29.6363636363636" style="271" customWidth="1"/>
    <col min="5" max="5" width="16.2181818181818" style="274" customWidth="1"/>
    <col min="6" max="6" width="12.7272727272727" style="274" customWidth="1"/>
    <col min="7" max="7" width="10.4454545454545" style="276" hidden="1" customWidth="1"/>
    <col min="8" max="8" width="10.4454545454545" style="274" hidden="1" customWidth="1"/>
    <col min="9" max="9" width="17.3636363636364" style="277" hidden="1" customWidth="1"/>
    <col min="10" max="10" width="14.9090909090909" style="274" customWidth="1"/>
    <col min="11" max="16384" width="9" style="271"/>
  </cols>
  <sheetData>
    <row r="1" s="271" customFormat="1" ht="24" customHeight="1" spans="1:10">
      <c r="A1" s="278" t="s">
        <v>47</v>
      </c>
      <c r="B1" s="279" t="s">
        <v>48</v>
      </c>
      <c r="C1" s="280" t="s">
        <v>49</v>
      </c>
      <c r="D1" s="281" t="s">
        <v>50</v>
      </c>
      <c r="E1" s="281" t="s">
        <v>51</v>
      </c>
      <c r="F1" s="281" t="s">
        <v>52</v>
      </c>
      <c r="G1" s="282" t="s">
        <v>53</v>
      </c>
      <c r="H1" s="283"/>
      <c r="I1" s="326" t="s">
        <v>54</v>
      </c>
      <c r="J1" s="274"/>
    </row>
    <row r="2" s="271" customFormat="1" ht="24" customHeight="1" spans="1:10">
      <c r="A2" s="278" t="s">
        <v>55</v>
      </c>
      <c r="B2" s="284" t="s">
        <v>2</v>
      </c>
      <c r="C2" s="358" t="s">
        <v>56</v>
      </c>
      <c r="D2" s="284" t="s">
        <v>57</v>
      </c>
      <c r="E2" s="284"/>
      <c r="F2" s="284" t="s">
        <v>13</v>
      </c>
      <c r="G2" s="286">
        <v>45559</v>
      </c>
      <c r="H2" s="284">
        <v>600</v>
      </c>
      <c r="I2" s="327">
        <v>45583</v>
      </c>
      <c r="J2" s="274"/>
    </row>
    <row r="3" s="271" customFormat="1" ht="24" customHeight="1" spans="1:10">
      <c r="A3" s="278"/>
      <c r="B3" s="284" t="s">
        <v>2</v>
      </c>
      <c r="C3" s="285" t="s">
        <v>58</v>
      </c>
      <c r="D3" s="284" t="s">
        <v>59</v>
      </c>
      <c r="E3" s="284"/>
      <c r="F3" s="284" t="s">
        <v>13</v>
      </c>
      <c r="G3" s="286">
        <v>45559</v>
      </c>
      <c r="H3" s="284">
        <v>600</v>
      </c>
      <c r="I3" s="328">
        <v>45583</v>
      </c>
      <c r="J3" s="274"/>
    </row>
    <row r="4" s="271" customFormat="1" ht="24" customHeight="1" spans="1:10">
      <c r="A4" s="278"/>
      <c r="B4" s="284" t="s">
        <v>2</v>
      </c>
      <c r="C4" s="285" t="s">
        <v>60</v>
      </c>
      <c r="D4" s="284" t="s">
        <v>61</v>
      </c>
      <c r="E4" s="284"/>
      <c r="F4" s="284" t="s">
        <v>13</v>
      </c>
      <c r="G4" s="286"/>
      <c r="H4" s="284">
        <v>600</v>
      </c>
      <c r="I4" s="328">
        <v>45545</v>
      </c>
      <c r="J4" s="274"/>
    </row>
    <row r="5" s="271" customFormat="1" ht="24" customHeight="1" spans="1:10">
      <c r="A5" s="278"/>
      <c r="B5" s="284" t="s">
        <v>2</v>
      </c>
      <c r="C5" s="358" t="s">
        <v>62</v>
      </c>
      <c r="D5" s="284" t="s">
        <v>63</v>
      </c>
      <c r="E5" s="284"/>
      <c r="F5" s="284" t="s">
        <v>13</v>
      </c>
      <c r="G5" s="286"/>
      <c r="H5" s="284">
        <v>600</v>
      </c>
      <c r="I5" s="328">
        <v>45545</v>
      </c>
      <c r="J5" s="274"/>
    </row>
    <row r="6" s="271" customFormat="1" ht="24" customHeight="1" spans="1:10">
      <c r="A6" s="278"/>
      <c r="B6" s="284"/>
      <c r="C6" s="358" t="s">
        <v>64</v>
      </c>
      <c r="D6" s="284" t="s">
        <v>65</v>
      </c>
      <c r="E6" s="284"/>
      <c r="F6" s="284" t="s">
        <v>14</v>
      </c>
      <c r="G6" s="286"/>
      <c r="H6" s="284"/>
      <c r="I6" s="328">
        <v>46049</v>
      </c>
      <c r="J6" s="274"/>
    </row>
    <row r="7" s="271" customFormat="1" ht="22" customHeight="1" spans="1:10">
      <c r="A7" s="278"/>
      <c r="B7" s="284" t="e">
        <f>MONTH(#REF!)&amp;"月"</f>
        <v>#REF!</v>
      </c>
      <c r="C7" s="287">
        <v>201930733628.6</v>
      </c>
      <c r="D7" s="288" t="s">
        <v>66</v>
      </c>
      <c r="E7" s="284" t="s">
        <v>66</v>
      </c>
      <c r="F7" s="284" t="s">
        <v>67</v>
      </c>
      <c r="G7" s="289"/>
      <c r="H7" s="284">
        <v>1200</v>
      </c>
      <c r="I7" s="289">
        <v>43991</v>
      </c>
      <c r="J7" s="274"/>
    </row>
    <row r="8" s="271" customFormat="1" ht="22" customHeight="1" spans="1:10">
      <c r="A8" s="278"/>
      <c r="B8" s="284" t="e">
        <f>MONTH(#REF!)&amp;"月"</f>
        <v>#REF!</v>
      </c>
      <c r="C8" s="287">
        <v>201930734369.9</v>
      </c>
      <c r="D8" s="288" t="s">
        <v>66</v>
      </c>
      <c r="E8" s="284" t="s">
        <v>66</v>
      </c>
      <c r="F8" s="284" t="s">
        <v>67</v>
      </c>
      <c r="G8" s="289"/>
      <c r="H8" s="284">
        <v>1200</v>
      </c>
      <c r="I8" s="289">
        <v>43991</v>
      </c>
      <c r="J8" s="274"/>
    </row>
    <row r="9" s="271" customFormat="1" ht="22" customHeight="1" spans="1:10">
      <c r="A9" s="278"/>
      <c r="B9" s="284" t="e">
        <f>MONTH(#REF!)&amp;"月"</f>
        <v>#REF!</v>
      </c>
      <c r="C9" s="287">
        <v>201930733612.5</v>
      </c>
      <c r="D9" s="288" t="s">
        <v>66</v>
      </c>
      <c r="E9" s="284" t="s">
        <v>66</v>
      </c>
      <c r="F9" s="284" t="s">
        <v>67</v>
      </c>
      <c r="G9" s="289"/>
      <c r="H9" s="284">
        <v>1200</v>
      </c>
      <c r="I9" s="289">
        <v>43991</v>
      </c>
      <c r="J9" s="274"/>
    </row>
    <row r="10" s="271" customFormat="1" ht="22" customHeight="1" spans="1:10">
      <c r="A10" s="278"/>
      <c r="B10" s="284" t="e">
        <f>MONTH(#REF!)&amp;"月"</f>
        <v>#REF!</v>
      </c>
      <c r="C10" s="359" t="s">
        <v>68</v>
      </c>
      <c r="D10" s="284" t="s">
        <v>69</v>
      </c>
      <c r="E10" s="284" t="s">
        <v>69</v>
      </c>
      <c r="F10" s="284" t="s">
        <v>67</v>
      </c>
      <c r="G10" s="289"/>
      <c r="H10" s="284">
        <v>900</v>
      </c>
      <c r="I10" s="289">
        <v>44747</v>
      </c>
      <c r="J10" s="274"/>
    </row>
    <row r="11" s="271" customFormat="1" ht="22" customHeight="1" spans="1:10">
      <c r="A11" s="278"/>
      <c r="B11" s="284" t="e">
        <f>MONTH(#REF!)&amp;"月"</f>
        <v>#REF!</v>
      </c>
      <c r="C11" s="359" t="s">
        <v>70</v>
      </c>
      <c r="D11" s="284" t="s">
        <v>71</v>
      </c>
      <c r="E11" s="284" t="s">
        <v>72</v>
      </c>
      <c r="F11" s="284" t="s">
        <v>13</v>
      </c>
      <c r="G11" s="289"/>
      <c r="H11" s="284">
        <v>900</v>
      </c>
      <c r="I11" s="289">
        <v>44747</v>
      </c>
      <c r="J11" s="274"/>
    </row>
    <row r="12" s="271" customFormat="1" ht="22" customHeight="1" spans="1:10">
      <c r="A12" s="278"/>
      <c r="B12" s="291" t="s">
        <v>15</v>
      </c>
      <c r="C12" s="292" t="s">
        <v>73</v>
      </c>
      <c r="D12" s="291" t="s">
        <v>74</v>
      </c>
      <c r="E12" s="291" t="s">
        <v>75</v>
      </c>
      <c r="F12" s="291" t="s">
        <v>67</v>
      </c>
      <c r="G12" s="293"/>
      <c r="H12" s="291"/>
      <c r="I12" s="293">
        <v>45919</v>
      </c>
      <c r="J12" s="274"/>
    </row>
    <row r="13" s="271" customFormat="1" ht="22" customHeight="1" spans="1:10">
      <c r="A13" s="278"/>
      <c r="B13" s="284" t="e">
        <f>MONTH(#REF!)&amp;"月"</f>
        <v>#REF!</v>
      </c>
      <c r="C13" s="294">
        <v>201920151750.7</v>
      </c>
      <c r="D13" s="284" t="s">
        <v>76</v>
      </c>
      <c r="E13" s="284" t="s">
        <v>77</v>
      </c>
      <c r="F13" s="284" t="s">
        <v>13</v>
      </c>
      <c r="G13" s="289"/>
      <c r="H13" s="284">
        <v>1200</v>
      </c>
      <c r="I13" s="289">
        <v>43707</v>
      </c>
      <c r="J13" s="274"/>
    </row>
    <row r="14" s="271" customFormat="1" ht="22" customHeight="1" spans="1:10">
      <c r="A14" s="278"/>
      <c r="B14" s="284" t="e">
        <f>MONTH(#REF!)&amp;"月"</f>
        <v>#REF!</v>
      </c>
      <c r="C14" s="294">
        <v>202323532377.5</v>
      </c>
      <c r="D14" s="284" t="s">
        <v>78</v>
      </c>
      <c r="E14" s="284"/>
      <c r="F14" s="284" t="s">
        <v>13</v>
      </c>
      <c r="G14" s="289"/>
      <c r="H14" s="284">
        <v>1000</v>
      </c>
      <c r="I14" s="289">
        <v>43707</v>
      </c>
      <c r="J14" s="274"/>
    </row>
    <row r="15" s="271" customFormat="1" ht="22" customHeight="1" spans="1:10">
      <c r="A15" s="278"/>
      <c r="B15" s="284" t="s">
        <v>19</v>
      </c>
      <c r="C15" s="360" t="s">
        <v>79</v>
      </c>
      <c r="D15" s="284" t="s">
        <v>80</v>
      </c>
      <c r="E15" s="284"/>
      <c r="F15" s="284" t="s">
        <v>67</v>
      </c>
      <c r="G15" s="289"/>
      <c r="H15" s="284">
        <v>600</v>
      </c>
      <c r="I15" s="289">
        <v>45583</v>
      </c>
      <c r="J15" s="274"/>
    </row>
    <row r="16" s="271" customFormat="1" ht="22" customHeight="1" spans="1:10">
      <c r="A16" s="278"/>
      <c r="B16" s="279" t="s">
        <v>24</v>
      </c>
      <c r="C16" s="295">
        <v>202420235588.8</v>
      </c>
      <c r="D16" s="279" t="s">
        <v>81</v>
      </c>
      <c r="E16" s="279"/>
      <c r="F16" s="279" t="s">
        <v>13</v>
      </c>
      <c r="G16" s="296"/>
      <c r="H16" s="279"/>
      <c r="I16" s="296">
        <v>45727</v>
      </c>
      <c r="J16" s="274"/>
    </row>
    <row r="17" s="271" customFormat="1" ht="22" customHeight="1" spans="1:10">
      <c r="A17" s="278"/>
      <c r="B17" s="279" t="str">
        <f>MONTH(G18)&amp;"月"</f>
        <v>4月</v>
      </c>
      <c r="C17" s="297" t="s">
        <v>82</v>
      </c>
      <c r="D17" s="279" t="s">
        <v>83</v>
      </c>
      <c r="E17" s="279" t="s">
        <v>84</v>
      </c>
      <c r="F17" s="298" t="s">
        <v>12</v>
      </c>
      <c r="G17" s="296"/>
      <c r="H17" s="279"/>
      <c r="I17" s="326">
        <v>42473</v>
      </c>
      <c r="J17" s="274"/>
    </row>
    <row r="18" s="271" customFormat="1" ht="22" customHeight="1" spans="1:10">
      <c r="A18" s="278"/>
      <c r="B18" s="279" t="str">
        <f t="shared" ref="B18:B25" si="0">MONTH(G18)&amp;"月"</f>
        <v>4月</v>
      </c>
      <c r="C18" s="361" t="s">
        <v>85</v>
      </c>
      <c r="D18" s="279" t="s">
        <v>86</v>
      </c>
      <c r="E18" s="279" t="s">
        <v>87</v>
      </c>
      <c r="F18" s="279" t="s">
        <v>13</v>
      </c>
      <c r="G18" s="300">
        <v>45393</v>
      </c>
      <c r="H18" s="301">
        <v>1200</v>
      </c>
      <c r="I18" s="326">
        <v>43721</v>
      </c>
      <c r="J18" s="274"/>
    </row>
    <row r="19" s="271" customFormat="1" ht="22" customHeight="1" spans="1:10">
      <c r="A19" s="278"/>
      <c r="B19" s="279" t="str">
        <f t="shared" si="0"/>
        <v>4月</v>
      </c>
      <c r="C19" s="299" t="s">
        <v>88</v>
      </c>
      <c r="D19" s="279" t="s">
        <v>89</v>
      </c>
      <c r="E19" s="279" t="s">
        <v>90</v>
      </c>
      <c r="F19" s="279" t="s">
        <v>13</v>
      </c>
      <c r="G19" s="300">
        <v>45393</v>
      </c>
      <c r="H19" s="301">
        <v>1200</v>
      </c>
      <c r="I19" s="326">
        <v>43774</v>
      </c>
      <c r="J19" s="274"/>
    </row>
    <row r="20" s="271" customFormat="1" ht="22" customHeight="1" spans="1:10">
      <c r="A20" s="278"/>
      <c r="B20" s="279" t="str">
        <f t="shared" si="0"/>
        <v>4月</v>
      </c>
      <c r="C20" s="361" t="s">
        <v>91</v>
      </c>
      <c r="D20" s="279" t="s">
        <v>92</v>
      </c>
      <c r="E20" s="279" t="s">
        <v>77</v>
      </c>
      <c r="F20" s="279" t="s">
        <v>13</v>
      </c>
      <c r="G20" s="300">
        <v>45393</v>
      </c>
      <c r="H20" s="301">
        <v>1200</v>
      </c>
      <c r="I20" s="326">
        <v>43721</v>
      </c>
      <c r="J20" s="274"/>
    </row>
    <row r="21" s="271" customFormat="1" ht="22" customHeight="1" spans="1:10">
      <c r="A21" s="278"/>
      <c r="B21" s="279" t="str">
        <f t="shared" si="0"/>
        <v>4月</v>
      </c>
      <c r="C21" s="302" t="s">
        <v>93</v>
      </c>
      <c r="D21" s="24" t="s">
        <v>94</v>
      </c>
      <c r="E21" s="279"/>
      <c r="F21" s="298" t="s">
        <v>12</v>
      </c>
      <c r="G21" s="300">
        <v>45397</v>
      </c>
      <c r="H21" s="301">
        <v>2000</v>
      </c>
      <c r="I21" s="326">
        <v>44435</v>
      </c>
      <c r="J21" s="274"/>
    </row>
    <row r="22" s="271" customFormat="1" ht="22" customHeight="1" spans="1:10">
      <c r="A22" s="278"/>
      <c r="B22" s="279" t="str">
        <f t="shared" si="0"/>
        <v>5月</v>
      </c>
      <c r="C22" s="299" t="s">
        <v>95</v>
      </c>
      <c r="D22" s="279" t="s">
        <v>96</v>
      </c>
      <c r="E22" s="279" t="s">
        <v>66</v>
      </c>
      <c r="F22" s="279" t="s">
        <v>13</v>
      </c>
      <c r="G22" s="300">
        <v>45425</v>
      </c>
      <c r="H22" s="301">
        <v>1200</v>
      </c>
      <c r="I22" s="329">
        <v>43833</v>
      </c>
      <c r="J22" s="274"/>
    </row>
    <row r="23" s="271" customFormat="1" ht="22" customHeight="1" spans="1:10">
      <c r="A23" s="278"/>
      <c r="B23" s="279" t="str">
        <f t="shared" si="0"/>
        <v>6月</v>
      </c>
      <c r="C23" s="297">
        <v>201310196488.5</v>
      </c>
      <c r="D23" s="279" t="s">
        <v>97</v>
      </c>
      <c r="E23" s="303" t="s">
        <v>98</v>
      </c>
      <c r="F23" s="298" t="s">
        <v>12</v>
      </c>
      <c r="G23" s="300">
        <v>45467</v>
      </c>
      <c r="H23" s="301">
        <v>1200</v>
      </c>
      <c r="I23" s="326">
        <v>42986</v>
      </c>
      <c r="J23" s="274"/>
    </row>
    <row r="24" s="271" customFormat="1" ht="22" customHeight="1" spans="1:10">
      <c r="A24" s="278"/>
      <c r="B24" s="304" t="str">
        <f t="shared" si="0"/>
        <v>6月</v>
      </c>
      <c r="C24" s="305" t="s">
        <v>99</v>
      </c>
      <c r="D24" s="304" t="s">
        <v>100</v>
      </c>
      <c r="E24" s="304"/>
      <c r="F24" s="304" t="s">
        <v>12</v>
      </c>
      <c r="G24" s="306">
        <v>45470</v>
      </c>
      <c r="H24" s="304">
        <v>1200</v>
      </c>
      <c r="I24" s="306">
        <v>44288</v>
      </c>
      <c r="J24" s="274"/>
    </row>
    <row r="25" s="271" customFormat="1" ht="22" customHeight="1" spans="1:10">
      <c r="A25" s="278"/>
      <c r="B25" s="307" t="s">
        <v>36</v>
      </c>
      <c r="C25" s="362" t="s">
        <v>101</v>
      </c>
      <c r="D25" s="307" t="s">
        <v>102</v>
      </c>
      <c r="E25" s="307" t="s">
        <v>103</v>
      </c>
      <c r="F25" s="307" t="s">
        <v>104</v>
      </c>
      <c r="G25" s="309"/>
      <c r="H25" s="307"/>
      <c r="I25" s="309">
        <v>46181</v>
      </c>
      <c r="J25" s="274"/>
    </row>
    <row r="26" s="271" customFormat="1" ht="22" customHeight="1" spans="1:10">
      <c r="A26" s="278"/>
      <c r="B26" s="307" t="s">
        <v>36</v>
      </c>
      <c r="C26" s="362" t="s">
        <v>105</v>
      </c>
      <c r="D26" s="307" t="s">
        <v>106</v>
      </c>
      <c r="E26" s="307"/>
      <c r="F26" s="307" t="s">
        <v>104</v>
      </c>
      <c r="G26" s="309"/>
      <c r="H26" s="307"/>
      <c r="I26" s="309"/>
      <c r="J26" s="274"/>
    </row>
    <row r="27" s="271" customFormat="1" ht="22" customHeight="1" spans="1:10">
      <c r="A27" s="278"/>
      <c r="B27" s="307" t="str">
        <f>MONTH(G27)&amp;"月"</f>
        <v>7月</v>
      </c>
      <c r="C27" s="362" t="s">
        <v>107</v>
      </c>
      <c r="D27" s="307" t="s">
        <v>108</v>
      </c>
      <c r="E27" s="307"/>
      <c r="F27" s="298" t="s">
        <v>12</v>
      </c>
      <c r="G27" s="309">
        <v>45481</v>
      </c>
      <c r="H27" s="307">
        <v>900</v>
      </c>
      <c r="I27" s="309">
        <v>45016</v>
      </c>
      <c r="J27" s="274"/>
    </row>
    <row r="28" s="271" customFormat="1" ht="22" customHeight="1" spans="1:10">
      <c r="A28" s="278"/>
      <c r="B28" s="291" t="str">
        <f t="shared" ref="B28:B37" si="1">MONTH(G28)&amp;"月"</f>
        <v>7月</v>
      </c>
      <c r="C28" s="363" t="s">
        <v>109</v>
      </c>
      <c r="D28" s="291" t="s">
        <v>110</v>
      </c>
      <c r="E28" s="310" t="s">
        <v>111</v>
      </c>
      <c r="F28" s="291" t="s">
        <v>67</v>
      </c>
      <c r="G28" s="293">
        <v>45502</v>
      </c>
      <c r="H28" s="291">
        <v>600</v>
      </c>
      <c r="I28" s="293">
        <v>42753</v>
      </c>
      <c r="J28" s="274"/>
    </row>
    <row r="29" s="271" customFormat="1" ht="22" customHeight="1" spans="1:10">
      <c r="A29" s="278"/>
      <c r="B29" s="307" t="str">
        <f t="shared" si="1"/>
        <v>7月</v>
      </c>
      <c r="C29" s="308" t="s">
        <v>112</v>
      </c>
      <c r="D29" s="307" t="s">
        <v>113</v>
      </c>
      <c r="E29" s="307"/>
      <c r="F29" s="298" t="s">
        <v>12</v>
      </c>
      <c r="G29" s="309">
        <v>45502</v>
      </c>
      <c r="H29" s="307">
        <v>900</v>
      </c>
      <c r="I29" s="309">
        <v>45097</v>
      </c>
      <c r="J29" s="274"/>
    </row>
    <row r="30" s="271" customFormat="1" ht="22" customHeight="1" spans="1:10">
      <c r="A30" s="278"/>
      <c r="B30" s="307" t="str">
        <f t="shared" si="1"/>
        <v>8月</v>
      </c>
      <c r="C30" s="311" t="s">
        <v>114</v>
      </c>
      <c r="D30" s="307" t="s">
        <v>115</v>
      </c>
      <c r="E30" s="307" t="s">
        <v>116</v>
      </c>
      <c r="F30" s="307" t="s">
        <v>13</v>
      </c>
      <c r="G30" s="309">
        <v>45523</v>
      </c>
      <c r="H30" s="307">
        <v>1200</v>
      </c>
      <c r="I30" s="309">
        <v>43525</v>
      </c>
      <c r="J30" s="274"/>
    </row>
    <row r="31" s="271" customFormat="1" ht="22" customHeight="1" spans="1:10">
      <c r="A31" s="278"/>
      <c r="B31" s="307" t="str">
        <f t="shared" si="1"/>
        <v>8月</v>
      </c>
      <c r="C31" s="311" t="s">
        <v>117</v>
      </c>
      <c r="D31" s="307" t="s">
        <v>118</v>
      </c>
      <c r="E31" s="307" t="s">
        <v>116</v>
      </c>
      <c r="F31" s="307" t="s">
        <v>13</v>
      </c>
      <c r="G31" s="309">
        <v>45523</v>
      </c>
      <c r="H31" s="307">
        <v>1200</v>
      </c>
      <c r="I31" s="309">
        <v>43525</v>
      </c>
      <c r="J31" s="274"/>
    </row>
    <row r="32" s="271" customFormat="1" ht="22" customHeight="1" spans="1:10">
      <c r="A32" s="278"/>
      <c r="B32" s="291" t="str">
        <f t="shared" si="1"/>
        <v>8月</v>
      </c>
      <c r="C32" s="363" t="s">
        <v>119</v>
      </c>
      <c r="D32" s="291" t="s">
        <v>120</v>
      </c>
      <c r="E32" s="310" t="s">
        <v>87</v>
      </c>
      <c r="F32" s="291" t="s">
        <v>67</v>
      </c>
      <c r="G32" s="293">
        <v>45506</v>
      </c>
      <c r="H32" s="291">
        <v>600</v>
      </c>
      <c r="I32" s="293">
        <v>42753</v>
      </c>
      <c r="J32" s="274"/>
    </row>
    <row r="33" s="271" customFormat="1" ht="22" customHeight="1" spans="1:10">
      <c r="A33" s="278"/>
      <c r="B33" s="291" t="str">
        <f t="shared" si="1"/>
        <v>8月</v>
      </c>
      <c r="C33" s="363" t="s">
        <v>121</v>
      </c>
      <c r="D33" s="291" t="s">
        <v>122</v>
      </c>
      <c r="E33" s="310" t="s">
        <v>123</v>
      </c>
      <c r="F33" s="291" t="s">
        <v>67</v>
      </c>
      <c r="G33" s="293">
        <v>45506</v>
      </c>
      <c r="H33" s="291">
        <v>600</v>
      </c>
      <c r="I33" s="293">
        <v>42753</v>
      </c>
      <c r="J33" s="274"/>
    </row>
    <row r="34" s="271" customFormat="1" ht="22" customHeight="1" spans="1:10">
      <c r="A34" s="278"/>
      <c r="B34" s="307" t="str">
        <f t="shared" si="1"/>
        <v>8月</v>
      </c>
      <c r="C34" s="362" t="s">
        <v>124</v>
      </c>
      <c r="D34" s="307" t="s">
        <v>125</v>
      </c>
      <c r="E34" s="312"/>
      <c r="F34" s="307" t="s">
        <v>13</v>
      </c>
      <c r="G34" s="309">
        <v>45525</v>
      </c>
      <c r="H34" s="307">
        <v>900</v>
      </c>
      <c r="I34" s="309">
        <v>44568</v>
      </c>
      <c r="J34" s="274"/>
    </row>
    <row r="35" s="271" customFormat="1" ht="22" customHeight="1" spans="1:10">
      <c r="A35" s="278"/>
      <c r="B35" s="307" t="str">
        <f t="shared" si="1"/>
        <v>8月</v>
      </c>
      <c r="C35" s="362" t="s">
        <v>126</v>
      </c>
      <c r="D35" s="307" t="s">
        <v>127</v>
      </c>
      <c r="E35" s="312"/>
      <c r="F35" s="307" t="s">
        <v>13</v>
      </c>
      <c r="G35" s="309">
        <v>45525</v>
      </c>
      <c r="H35" s="307">
        <v>900</v>
      </c>
      <c r="I35" s="309">
        <v>44568</v>
      </c>
      <c r="J35" s="274"/>
    </row>
    <row r="36" s="271" customFormat="1" ht="22" customHeight="1" spans="1:10">
      <c r="A36" s="278"/>
      <c r="B36" s="291" t="s">
        <v>37</v>
      </c>
      <c r="C36" s="313" t="s">
        <v>128</v>
      </c>
      <c r="D36" s="291" t="s">
        <v>129</v>
      </c>
      <c r="E36" s="291" t="s">
        <v>84</v>
      </c>
      <c r="F36" s="291" t="s">
        <v>67</v>
      </c>
      <c r="G36" s="293" t="s">
        <v>130</v>
      </c>
      <c r="H36" s="291">
        <v>1580</v>
      </c>
      <c r="I36" s="293" t="s">
        <v>131</v>
      </c>
      <c r="J36" s="274"/>
    </row>
    <row r="37" s="271" customFormat="1" ht="22" customHeight="1" spans="1:10">
      <c r="A37" s="278"/>
      <c r="B37" s="307" t="str">
        <f>MONTH(G37)&amp;"月"</f>
        <v>9月</v>
      </c>
      <c r="C37" s="311" t="s">
        <v>132</v>
      </c>
      <c r="D37" s="307" t="s">
        <v>66</v>
      </c>
      <c r="E37" s="314" t="s">
        <v>66</v>
      </c>
      <c r="F37" s="307" t="s">
        <v>133</v>
      </c>
      <c r="G37" s="309">
        <v>45537</v>
      </c>
      <c r="H37" s="307">
        <v>900</v>
      </c>
      <c r="I37" s="309">
        <v>44222</v>
      </c>
      <c r="J37" s="274"/>
    </row>
    <row r="38" s="271" customFormat="1" ht="22" customHeight="1" spans="1:10">
      <c r="A38" s="278"/>
      <c r="B38" s="307" t="str">
        <f>MONTH(G38)&amp;"月"</f>
        <v>9月</v>
      </c>
      <c r="C38" s="308" t="s">
        <v>134</v>
      </c>
      <c r="D38" s="307" t="s">
        <v>135</v>
      </c>
      <c r="E38" s="307"/>
      <c r="F38" s="307" t="s">
        <v>67</v>
      </c>
      <c r="G38" s="309">
        <v>45555</v>
      </c>
      <c r="H38" s="307">
        <v>900</v>
      </c>
      <c r="I38" s="309">
        <v>44197</v>
      </c>
      <c r="J38" s="274"/>
    </row>
    <row r="39" s="271" customFormat="1" ht="22" customHeight="1" spans="1:10">
      <c r="A39" s="278"/>
      <c r="B39" s="307" t="str">
        <f>MONTH(G39)&amp;"月"</f>
        <v>9月</v>
      </c>
      <c r="C39" s="308" t="s">
        <v>136</v>
      </c>
      <c r="D39" s="307" t="s">
        <v>87</v>
      </c>
      <c r="E39" s="312" t="s">
        <v>87</v>
      </c>
      <c r="F39" s="307" t="s">
        <v>67</v>
      </c>
      <c r="G39" s="309">
        <v>45537</v>
      </c>
      <c r="H39" s="307">
        <v>900</v>
      </c>
      <c r="I39" s="309">
        <v>44299</v>
      </c>
      <c r="J39" s="274"/>
    </row>
    <row r="40" s="271" customFormat="1" ht="22" customHeight="1" spans="1:10">
      <c r="A40" s="278"/>
      <c r="B40" s="307"/>
      <c r="C40" s="308"/>
      <c r="D40" s="307"/>
      <c r="E40" s="312"/>
      <c r="F40" s="307"/>
      <c r="G40" s="309"/>
      <c r="H40" s="307"/>
      <c r="I40" s="309"/>
      <c r="J40" s="274"/>
    </row>
    <row r="41" s="271" customFormat="1" ht="24" customHeight="1" spans="1:10">
      <c r="A41" s="278"/>
      <c r="B41" s="279" t="str">
        <f t="shared" ref="B41:B52" si="2">MONTH(G41)&amp;"月"</f>
        <v>10月</v>
      </c>
      <c r="C41" s="302" t="s">
        <v>137</v>
      </c>
      <c r="D41" s="279" t="s">
        <v>100</v>
      </c>
      <c r="E41" s="279"/>
      <c r="F41" s="298" t="s">
        <v>12</v>
      </c>
      <c r="G41" s="300">
        <v>45576</v>
      </c>
      <c r="H41" s="301">
        <v>1200</v>
      </c>
      <c r="I41" s="326">
        <v>44771</v>
      </c>
      <c r="J41" s="274"/>
    </row>
    <row r="42" s="271" customFormat="1" ht="24" customHeight="1" spans="1:10">
      <c r="A42" s="278"/>
      <c r="B42" s="279" t="str">
        <f t="shared" si="2"/>
        <v>10月</v>
      </c>
      <c r="C42" s="299" t="s">
        <v>138</v>
      </c>
      <c r="D42" s="279" t="s">
        <v>139</v>
      </c>
      <c r="E42" s="279" t="s">
        <v>90</v>
      </c>
      <c r="F42" s="279" t="s">
        <v>13</v>
      </c>
      <c r="G42" s="300">
        <v>45579</v>
      </c>
      <c r="H42" s="301">
        <v>1200</v>
      </c>
      <c r="I42" s="326">
        <v>43207</v>
      </c>
      <c r="J42" s="274"/>
    </row>
    <row r="43" s="271" customFormat="1" ht="24" customHeight="1" spans="1:10">
      <c r="A43" s="278"/>
      <c r="B43" s="279" t="str">
        <f t="shared" si="2"/>
        <v>10月</v>
      </c>
      <c r="C43" s="299" t="s">
        <v>140</v>
      </c>
      <c r="D43" s="279" t="s">
        <v>141</v>
      </c>
      <c r="E43" s="279" t="s">
        <v>90</v>
      </c>
      <c r="F43" s="279" t="s">
        <v>13</v>
      </c>
      <c r="G43" s="300">
        <v>45579</v>
      </c>
      <c r="H43" s="301">
        <v>1200</v>
      </c>
      <c r="I43" s="326">
        <v>43235</v>
      </c>
      <c r="J43" s="274"/>
    </row>
    <row r="44" s="271" customFormat="1" ht="24" customHeight="1" spans="1:10">
      <c r="A44" s="278"/>
      <c r="B44" s="279" t="str">
        <f t="shared" si="2"/>
        <v>11月</v>
      </c>
      <c r="C44" s="299" t="s">
        <v>142</v>
      </c>
      <c r="D44" s="279" t="s">
        <v>143</v>
      </c>
      <c r="E44" s="315"/>
      <c r="F44" s="279" t="s">
        <v>13</v>
      </c>
      <c r="G44" s="300">
        <v>45607</v>
      </c>
      <c r="H44" s="301">
        <v>900</v>
      </c>
      <c r="I44" s="326">
        <v>44208</v>
      </c>
      <c r="J44" s="274"/>
    </row>
    <row r="45" s="271" customFormat="1" ht="24" customHeight="1" spans="1:10">
      <c r="A45" s="278"/>
      <c r="B45" s="279" t="str">
        <f t="shared" si="2"/>
        <v>12月</v>
      </c>
      <c r="C45" s="364" t="s">
        <v>144</v>
      </c>
      <c r="D45" s="69" t="s">
        <v>145</v>
      </c>
      <c r="E45" s="279"/>
      <c r="F45" s="298" t="s">
        <v>12</v>
      </c>
      <c r="G45" s="300">
        <v>45639</v>
      </c>
      <c r="H45" s="301">
        <v>1200</v>
      </c>
      <c r="I45" s="326">
        <v>45048</v>
      </c>
      <c r="J45" s="274"/>
    </row>
    <row r="46" s="271" customFormat="1" ht="22" customHeight="1" spans="1:10">
      <c r="A46" s="278"/>
      <c r="B46" s="279" t="str">
        <f t="shared" si="2"/>
        <v>12月</v>
      </c>
      <c r="C46" s="365" t="s">
        <v>146</v>
      </c>
      <c r="D46" s="279" t="s">
        <v>147</v>
      </c>
      <c r="E46" s="279" t="s">
        <v>148</v>
      </c>
      <c r="F46" s="279" t="s">
        <v>13</v>
      </c>
      <c r="G46" s="300">
        <v>45651</v>
      </c>
      <c r="H46" s="301">
        <v>600</v>
      </c>
      <c r="I46" s="326">
        <v>45083</v>
      </c>
      <c r="J46" s="274"/>
    </row>
    <row r="47" s="271" customFormat="1" ht="22" customHeight="1" spans="1:10">
      <c r="A47" s="278"/>
      <c r="B47" s="279" t="str">
        <f t="shared" si="2"/>
        <v>12月</v>
      </c>
      <c r="C47" s="365" t="s">
        <v>149</v>
      </c>
      <c r="D47" s="279" t="s">
        <v>150</v>
      </c>
      <c r="E47" s="279" t="s">
        <v>148</v>
      </c>
      <c r="F47" s="279" t="s">
        <v>13</v>
      </c>
      <c r="G47" s="300">
        <v>45651</v>
      </c>
      <c r="H47" s="301">
        <v>600</v>
      </c>
      <c r="I47" s="326">
        <v>45083</v>
      </c>
      <c r="J47" s="274"/>
    </row>
    <row r="48" s="271" customFormat="1" ht="22" customHeight="1" spans="1:10">
      <c r="A48" s="278"/>
      <c r="B48" s="279" t="str">
        <f t="shared" si="2"/>
        <v>12月</v>
      </c>
      <c r="C48" s="365" t="s">
        <v>151</v>
      </c>
      <c r="D48" s="279" t="s">
        <v>152</v>
      </c>
      <c r="E48" s="279" t="s">
        <v>148</v>
      </c>
      <c r="F48" s="279" t="s">
        <v>13</v>
      </c>
      <c r="G48" s="300">
        <v>45651</v>
      </c>
      <c r="H48" s="301">
        <v>600</v>
      </c>
      <c r="I48" s="326">
        <v>45083</v>
      </c>
      <c r="J48" s="274"/>
    </row>
    <row r="49" s="271" customFormat="1" ht="22" customHeight="1" spans="1:10">
      <c r="A49" s="278"/>
      <c r="B49" s="279" t="str">
        <f t="shared" si="2"/>
        <v>12月</v>
      </c>
      <c r="C49" s="365" t="s">
        <v>153</v>
      </c>
      <c r="D49" s="279" t="s">
        <v>154</v>
      </c>
      <c r="E49" s="279" t="s">
        <v>148</v>
      </c>
      <c r="F49" s="279" t="s">
        <v>13</v>
      </c>
      <c r="G49" s="300">
        <v>45651</v>
      </c>
      <c r="H49" s="301">
        <v>600</v>
      </c>
      <c r="I49" s="326">
        <v>45132</v>
      </c>
      <c r="J49" s="274"/>
    </row>
    <row r="50" s="272" customFormat="1" ht="25" customHeight="1" spans="1:10">
      <c r="A50" s="256"/>
      <c r="B50" s="278" t="str">
        <f t="shared" si="2"/>
        <v>12月</v>
      </c>
      <c r="C50" s="318">
        <v>201721472265.7</v>
      </c>
      <c r="D50" s="316" t="s">
        <v>155</v>
      </c>
      <c r="E50" s="316" t="s">
        <v>90</v>
      </c>
      <c r="F50" s="316" t="s">
        <v>13</v>
      </c>
      <c r="G50" s="319">
        <v>45635</v>
      </c>
      <c r="H50" s="320">
        <v>180</v>
      </c>
      <c r="I50" s="326">
        <v>43235</v>
      </c>
      <c r="J50" s="330"/>
    </row>
    <row r="51" s="272" customFormat="1" ht="25" customHeight="1" spans="1:10">
      <c r="A51" s="256"/>
      <c r="B51" s="278" t="str">
        <f t="shared" si="2"/>
        <v>12月</v>
      </c>
      <c r="C51" s="318">
        <v>201721485786.6</v>
      </c>
      <c r="D51" s="316" t="s">
        <v>156</v>
      </c>
      <c r="E51" s="316" t="s">
        <v>157</v>
      </c>
      <c r="F51" s="316" t="s">
        <v>13</v>
      </c>
      <c r="G51" s="319">
        <v>45635</v>
      </c>
      <c r="H51" s="320">
        <v>180</v>
      </c>
      <c r="I51" s="326">
        <v>43235</v>
      </c>
      <c r="J51" s="330"/>
    </row>
    <row r="52" s="272" customFormat="1" ht="25" customHeight="1" spans="1:10">
      <c r="A52" s="321"/>
      <c r="B52" s="322" t="str">
        <f t="shared" si="2"/>
        <v>12月</v>
      </c>
      <c r="C52" s="323">
        <v>201721486196.5</v>
      </c>
      <c r="D52" s="324" t="s">
        <v>158</v>
      </c>
      <c r="E52" s="324" t="s">
        <v>90</v>
      </c>
      <c r="F52" s="325" t="s">
        <v>13</v>
      </c>
      <c r="G52" s="319">
        <v>45635</v>
      </c>
      <c r="H52" s="320">
        <v>180</v>
      </c>
      <c r="I52" s="326">
        <v>43266</v>
      </c>
      <c r="J52" s="330"/>
    </row>
    <row r="53" s="273" customFormat="1" ht="25" customHeight="1" spans="1:10">
      <c r="A53" s="279" t="s">
        <v>159</v>
      </c>
      <c r="B53" s="279"/>
      <c r="C53" s="302"/>
      <c r="D53" s="279"/>
      <c r="E53" s="279"/>
      <c r="F53" s="279"/>
      <c r="G53" s="301" t="s">
        <v>160</v>
      </c>
      <c r="H53" s="301">
        <f>SUM(H2:H49)</f>
        <v>39980</v>
      </c>
      <c r="I53" s="326"/>
      <c r="J53" s="331"/>
    </row>
    <row r="54" s="273" customFormat="1" ht="14" spans="2:10">
      <c r="B54" s="274"/>
      <c r="C54" s="275"/>
      <c r="D54" s="271"/>
      <c r="E54" s="274"/>
      <c r="F54" s="274"/>
      <c r="G54" s="276"/>
      <c r="H54" s="274"/>
      <c r="I54" s="277"/>
      <c r="J54" s="331"/>
    </row>
    <row r="55" s="273" customFormat="1" ht="14" spans="2:10">
      <c r="B55" s="274"/>
      <c r="C55" s="275"/>
      <c r="D55" s="271"/>
      <c r="E55" s="274"/>
      <c r="F55" s="274"/>
      <c r="G55" s="276"/>
      <c r="H55" s="274"/>
      <c r="I55" s="277"/>
      <c r="J55" s="331"/>
    </row>
    <row r="56" s="273" customFormat="1" ht="14" spans="2:10">
      <c r="B56" s="274"/>
      <c r="C56" s="275"/>
      <c r="D56" s="271"/>
      <c r="E56" s="274"/>
      <c r="F56" s="274"/>
      <c r="G56" s="276"/>
      <c r="H56" s="274"/>
      <c r="I56" s="277"/>
      <c r="J56" s="331"/>
    </row>
    <row r="57" s="273" customFormat="1" ht="14" spans="2:10">
      <c r="B57" s="274"/>
      <c r="C57" s="275"/>
      <c r="D57" s="271"/>
      <c r="E57" s="274"/>
      <c r="F57" s="274"/>
      <c r="G57" s="276"/>
      <c r="H57" s="274"/>
      <c r="I57" s="277"/>
      <c r="J57" s="331"/>
    </row>
    <row r="58" s="273" customFormat="1" ht="14" spans="2:10">
      <c r="B58" s="274"/>
      <c r="C58" s="275"/>
      <c r="D58" s="271"/>
      <c r="E58" s="274"/>
      <c r="F58" s="274"/>
      <c r="G58" s="276"/>
      <c r="H58" s="274"/>
      <c r="I58" s="277"/>
      <c r="J58" s="331"/>
    </row>
    <row r="59" s="273" customFormat="1" ht="14" spans="2:10">
      <c r="B59" s="274"/>
      <c r="C59" s="275"/>
      <c r="D59" s="271"/>
      <c r="E59" s="274"/>
      <c r="F59" s="274"/>
      <c r="G59" s="276"/>
      <c r="H59" s="274"/>
      <c r="I59" s="277"/>
      <c r="J59" s="331"/>
    </row>
    <row r="60" s="273" customFormat="1" ht="14" spans="2:10">
      <c r="B60" s="274"/>
      <c r="C60" s="275"/>
      <c r="D60" s="271"/>
      <c r="E60" s="274"/>
      <c r="F60" s="274"/>
      <c r="G60" s="276"/>
      <c r="H60" s="274"/>
      <c r="I60" s="277"/>
      <c r="J60" s="331"/>
    </row>
  </sheetData>
  <autoFilter ref="B1:H60">
    <sortState ref="B1:H60">
      <sortCondition ref="B1"/>
    </sortState>
    <extLst/>
  </autoFilter>
  <mergeCells count="4">
    <mergeCell ref="G1:H1"/>
    <mergeCell ref="A53:F53"/>
    <mergeCell ref="A2:A49"/>
    <mergeCell ref="A50:A52"/>
  </mergeCells>
  <pageMargins left="0.75" right="0.75" top="1" bottom="1" header="0.5" footer="0.5"/>
  <pageSetup paperSize="9" scale="3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C53" sqref="C53"/>
    </sheetView>
  </sheetViews>
  <sheetFormatPr defaultColWidth="8.72727272727273" defaultRowHeight="14"/>
  <cols>
    <col min="1" max="2" width="20.6363636363636" customWidth="1"/>
    <col min="3" max="3" width="43.6363636363636" customWidth="1"/>
    <col min="4" max="9" width="20.6363636363636" customWidth="1"/>
  </cols>
  <sheetData>
    <row r="1" spans="1:9">
      <c r="A1" s="258" t="s">
        <v>161</v>
      </c>
      <c r="B1" s="258" t="s">
        <v>162</v>
      </c>
      <c r="C1" s="258" t="s">
        <v>50</v>
      </c>
      <c r="D1" s="258" t="s">
        <v>163</v>
      </c>
      <c r="E1" s="259" t="s">
        <v>164</v>
      </c>
      <c r="F1" s="260"/>
      <c r="G1" s="200" t="s">
        <v>165</v>
      </c>
      <c r="H1" s="259"/>
      <c r="I1" s="234" t="s">
        <v>166</v>
      </c>
    </row>
    <row r="2" spans="1:9">
      <c r="A2" s="261"/>
      <c r="B2" s="261"/>
      <c r="C2" s="261"/>
      <c r="D2" s="261"/>
      <c r="E2" s="200" t="s">
        <v>167</v>
      </c>
      <c r="F2" s="200" t="s">
        <v>168</v>
      </c>
      <c r="G2" s="200" t="s">
        <v>169</v>
      </c>
      <c r="H2" s="262" t="s">
        <v>170</v>
      </c>
      <c r="I2" s="234"/>
    </row>
    <row r="3" spans="1:9">
      <c r="A3" s="366" t="s">
        <v>64</v>
      </c>
      <c r="B3" s="234" t="s">
        <v>171</v>
      </c>
      <c r="C3" s="234" t="s">
        <v>65</v>
      </c>
      <c r="D3" s="234" t="s">
        <v>172</v>
      </c>
      <c r="E3" s="234">
        <v>500</v>
      </c>
      <c r="F3" s="263">
        <v>600</v>
      </c>
      <c r="G3" s="234" t="s">
        <v>173</v>
      </c>
      <c r="H3" s="262" t="s">
        <v>174</v>
      </c>
      <c r="I3" s="270">
        <v>45962</v>
      </c>
    </row>
    <row r="4" spans="1:9">
      <c r="A4" s="234" t="s">
        <v>73</v>
      </c>
      <c r="B4" s="234" t="s">
        <v>14</v>
      </c>
      <c r="C4" s="234" t="s">
        <v>74</v>
      </c>
      <c r="D4" s="234" t="s">
        <v>172</v>
      </c>
      <c r="E4" s="234">
        <v>500</v>
      </c>
      <c r="F4" s="263">
        <v>600</v>
      </c>
      <c r="G4" s="234" t="s">
        <v>173</v>
      </c>
      <c r="H4" s="262" t="s">
        <v>174</v>
      </c>
      <c r="I4" s="270">
        <v>45870</v>
      </c>
    </row>
    <row r="5" spans="1:9">
      <c r="A5" s="366" t="s">
        <v>175</v>
      </c>
      <c r="B5" s="234" t="s">
        <v>3</v>
      </c>
      <c r="C5" s="234" t="s">
        <v>176</v>
      </c>
      <c r="D5" s="234" t="s">
        <v>172</v>
      </c>
      <c r="E5" s="234">
        <v>375</v>
      </c>
      <c r="F5" s="234" t="s">
        <v>177</v>
      </c>
      <c r="G5" s="234" t="s">
        <v>173</v>
      </c>
      <c r="H5" s="262"/>
      <c r="I5" s="234"/>
    </row>
    <row r="6" spans="1:9">
      <c r="A6" s="367" t="s">
        <v>178</v>
      </c>
      <c r="B6" s="263" t="s">
        <v>171</v>
      </c>
      <c r="C6" s="263" t="s">
        <v>179</v>
      </c>
      <c r="D6" s="263" t="s">
        <v>172</v>
      </c>
      <c r="E6" s="263">
        <v>500</v>
      </c>
      <c r="F6" s="264">
        <v>600</v>
      </c>
      <c r="G6" s="263" t="s">
        <v>173</v>
      </c>
      <c r="H6" s="265" t="s">
        <v>174</v>
      </c>
      <c r="I6" s="264" t="s">
        <v>180</v>
      </c>
    </row>
    <row r="7" spans="1:9">
      <c r="A7" s="366" t="s">
        <v>181</v>
      </c>
      <c r="B7" s="234" t="s">
        <v>14</v>
      </c>
      <c r="C7" s="234" t="s">
        <v>182</v>
      </c>
      <c r="D7" s="234" t="s">
        <v>172</v>
      </c>
      <c r="E7" s="234">
        <v>500</v>
      </c>
      <c r="F7" s="234" t="s">
        <v>177</v>
      </c>
      <c r="G7" s="234" t="s">
        <v>173</v>
      </c>
      <c r="H7" s="262" t="s">
        <v>174</v>
      </c>
      <c r="I7" s="234"/>
    </row>
    <row r="8" spans="1:9">
      <c r="A8" s="208"/>
      <c r="B8" s="208"/>
      <c r="C8" s="208"/>
      <c r="D8" s="208"/>
      <c r="E8" s="208"/>
      <c r="F8" s="208"/>
      <c r="G8" s="208"/>
      <c r="H8" s="208"/>
      <c r="I8" s="234"/>
    </row>
    <row r="9" spans="1:9">
      <c r="A9" s="208"/>
      <c r="B9" s="208"/>
      <c r="C9" s="208"/>
      <c r="D9" s="208"/>
      <c r="E9" s="208"/>
      <c r="F9" s="208"/>
      <c r="G9" s="208"/>
      <c r="H9" s="208"/>
      <c r="I9" s="234"/>
    </row>
    <row r="10" spans="1:9">
      <c r="A10" s="208"/>
      <c r="B10" s="208"/>
      <c r="C10" s="208"/>
      <c r="D10" s="208"/>
      <c r="E10" s="208"/>
      <c r="F10" s="208"/>
      <c r="G10" s="208"/>
      <c r="H10" s="208"/>
      <c r="I10" s="234"/>
    </row>
    <row r="11" spans="1:9">
      <c r="A11" s="234" t="s">
        <v>183</v>
      </c>
      <c r="B11" s="234"/>
      <c r="C11" s="234"/>
      <c r="D11" s="234" t="s">
        <v>172</v>
      </c>
      <c r="E11" s="234" t="s">
        <v>167</v>
      </c>
      <c r="F11" s="234" t="s">
        <v>184</v>
      </c>
      <c r="G11" s="234"/>
      <c r="H11" s="262"/>
      <c r="I11" s="234"/>
    </row>
    <row r="12" spans="1:9">
      <c r="A12" s="366" t="s">
        <v>185</v>
      </c>
      <c r="B12" s="234" t="s">
        <v>3</v>
      </c>
      <c r="C12" s="234" t="s">
        <v>186</v>
      </c>
      <c r="D12" s="234" t="s">
        <v>172</v>
      </c>
      <c r="E12" s="234">
        <v>135</v>
      </c>
      <c r="F12" s="234">
        <v>275</v>
      </c>
      <c r="G12" s="234" t="s">
        <v>173</v>
      </c>
      <c r="H12" s="262" t="s">
        <v>174</v>
      </c>
      <c r="I12" s="234"/>
    </row>
    <row r="13" spans="1:9">
      <c r="A13" s="368" t="s">
        <v>187</v>
      </c>
      <c r="B13" s="230" t="s">
        <v>171</v>
      </c>
      <c r="C13" s="230" t="s">
        <v>188</v>
      </c>
      <c r="D13" s="234" t="s">
        <v>172</v>
      </c>
      <c r="E13" s="234">
        <v>75</v>
      </c>
      <c r="F13" s="234"/>
      <c r="G13" s="234" t="s">
        <v>173</v>
      </c>
      <c r="H13" s="262" t="s">
        <v>174</v>
      </c>
      <c r="I13" s="234"/>
    </row>
    <row r="14" spans="1:9">
      <c r="A14" s="366" t="s">
        <v>189</v>
      </c>
      <c r="B14" s="234" t="s">
        <v>171</v>
      </c>
      <c r="C14" s="234" t="s">
        <v>190</v>
      </c>
      <c r="D14" s="234" t="s">
        <v>172</v>
      </c>
      <c r="E14" s="234">
        <v>75</v>
      </c>
      <c r="F14" s="234"/>
      <c r="G14" s="234" t="s">
        <v>173</v>
      </c>
      <c r="H14" s="262" t="s">
        <v>174</v>
      </c>
      <c r="I14" s="234"/>
    </row>
    <row r="15" spans="1:9">
      <c r="A15" s="366" t="s">
        <v>191</v>
      </c>
      <c r="B15" s="234" t="s">
        <v>171</v>
      </c>
      <c r="C15" s="234" t="s">
        <v>192</v>
      </c>
      <c r="D15" s="234" t="s">
        <v>172</v>
      </c>
      <c r="E15" s="266">
        <v>75</v>
      </c>
      <c r="F15" s="234"/>
      <c r="G15" s="234" t="s">
        <v>173</v>
      </c>
      <c r="H15" s="262" t="s">
        <v>174</v>
      </c>
      <c r="I15" s="234"/>
    </row>
    <row r="16" spans="1:9">
      <c r="A16" s="366" t="s">
        <v>193</v>
      </c>
      <c r="B16" s="234" t="s">
        <v>171</v>
      </c>
      <c r="C16" s="234" t="s">
        <v>194</v>
      </c>
      <c r="D16" s="234" t="s">
        <v>172</v>
      </c>
      <c r="E16" s="234">
        <v>75</v>
      </c>
      <c r="F16" s="234"/>
      <c r="G16" s="234" t="s">
        <v>173</v>
      </c>
      <c r="H16" s="262" t="s">
        <v>174</v>
      </c>
      <c r="I16" s="234"/>
    </row>
    <row r="17" spans="1:9">
      <c r="A17" s="369" t="s">
        <v>105</v>
      </c>
      <c r="B17" s="266" t="s">
        <v>171</v>
      </c>
      <c r="C17" s="266" t="s">
        <v>106</v>
      </c>
      <c r="D17" s="266" t="s">
        <v>195</v>
      </c>
      <c r="E17" s="266">
        <v>75</v>
      </c>
      <c r="F17" s="266"/>
      <c r="G17" s="266" t="s">
        <v>173</v>
      </c>
      <c r="H17" s="267" t="s">
        <v>174</v>
      </c>
      <c r="I17" s="266" t="s">
        <v>196</v>
      </c>
    </row>
    <row r="18" spans="1:9">
      <c r="A18" s="370" t="s">
        <v>197</v>
      </c>
      <c r="B18" s="268" t="s">
        <v>171</v>
      </c>
      <c r="C18" s="268" t="s">
        <v>198</v>
      </c>
      <c r="D18" s="234" t="s">
        <v>172</v>
      </c>
      <c r="E18" s="234">
        <v>75</v>
      </c>
      <c r="F18" s="234"/>
      <c r="G18" s="234" t="s">
        <v>173</v>
      </c>
      <c r="H18" s="262" t="s">
        <v>174</v>
      </c>
      <c r="I18" s="234"/>
    </row>
    <row r="19" spans="1:9">
      <c r="A19" s="369" t="s">
        <v>101</v>
      </c>
      <c r="B19" s="266" t="s">
        <v>171</v>
      </c>
      <c r="C19" s="266" t="s">
        <v>102</v>
      </c>
      <c r="D19" s="266" t="s">
        <v>199</v>
      </c>
      <c r="E19" s="266">
        <v>75</v>
      </c>
      <c r="F19" s="266"/>
      <c r="G19" s="266" t="s">
        <v>173</v>
      </c>
      <c r="H19" s="267" t="s">
        <v>174</v>
      </c>
      <c r="I19" s="266" t="s">
        <v>196</v>
      </c>
    </row>
    <row r="20" spans="1:9">
      <c r="A20" s="370" t="s">
        <v>200</v>
      </c>
      <c r="B20" s="268" t="s">
        <v>171</v>
      </c>
      <c r="C20" s="268" t="s">
        <v>201</v>
      </c>
      <c r="D20" s="234" t="s">
        <v>172</v>
      </c>
      <c r="E20" s="234">
        <v>75</v>
      </c>
      <c r="F20" s="234"/>
      <c r="G20" s="234" t="s">
        <v>173</v>
      </c>
      <c r="H20" s="262" t="s">
        <v>174</v>
      </c>
      <c r="I20" s="234"/>
    </row>
    <row r="21" spans="1:9">
      <c r="A21" s="370" t="s">
        <v>202</v>
      </c>
      <c r="B21" s="268" t="s">
        <v>171</v>
      </c>
      <c r="C21" s="268" t="s">
        <v>203</v>
      </c>
      <c r="D21" s="234" t="s">
        <v>172</v>
      </c>
      <c r="E21" s="234">
        <v>75</v>
      </c>
      <c r="F21" s="234"/>
      <c r="G21" s="234" t="s">
        <v>173</v>
      </c>
      <c r="H21" s="262" t="s">
        <v>174</v>
      </c>
      <c r="I21" s="234"/>
    </row>
    <row r="22" ht="15" spans="1:9">
      <c r="A22" s="234" t="s">
        <v>204</v>
      </c>
      <c r="B22" s="234" t="s">
        <v>205</v>
      </c>
      <c r="C22" s="234" t="s">
        <v>206</v>
      </c>
      <c r="D22" s="269"/>
      <c r="E22" s="234"/>
      <c r="F22" s="234"/>
      <c r="G22" s="234" t="s">
        <v>173</v>
      </c>
      <c r="H22" s="262" t="s">
        <v>174</v>
      </c>
      <c r="I22" s="234" t="s">
        <v>196</v>
      </c>
    </row>
    <row r="23" ht="15" spans="1:9">
      <c r="A23" s="234" t="s">
        <v>207</v>
      </c>
      <c r="B23" s="234" t="s">
        <v>205</v>
      </c>
      <c r="C23" s="234" t="s">
        <v>208</v>
      </c>
      <c r="D23" s="269"/>
      <c r="E23" s="234"/>
      <c r="F23" s="234"/>
      <c r="G23" s="234" t="s">
        <v>173</v>
      </c>
      <c r="H23" s="262" t="s">
        <v>174</v>
      </c>
      <c r="I23" s="234" t="s">
        <v>196</v>
      </c>
    </row>
  </sheetData>
  <mergeCells count="6">
    <mergeCell ref="E1:F1"/>
    <mergeCell ref="G1:H1"/>
    <mergeCell ref="A1:A2"/>
    <mergeCell ref="B1:B2"/>
    <mergeCell ref="C1:C2"/>
    <mergeCell ref="D1:D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workbookViewId="0">
      <pane ySplit="1" topLeftCell="A11" activePane="bottomLeft" state="frozen"/>
      <selection/>
      <selection pane="bottomLeft" activeCell="C17" sqref="C17:C23"/>
    </sheetView>
  </sheetViews>
  <sheetFormatPr defaultColWidth="8.89090909090909" defaultRowHeight="14"/>
  <cols>
    <col min="1" max="1" width="7" customWidth="1"/>
    <col min="2" max="2" width="14.3363636363636" customWidth="1"/>
    <col min="3" max="3" width="11.3363636363636" customWidth="1"/>
    <col min="4" max="4" width="15.1090909090909" customWidth="1"/>
    <col min="5" max="5" width="8.44545454545455" customWidth="1"/>
    <col min="6" max="9" width="9" customWidth="1"/>
    <col min="10" max="10" width="5.66363636363636" customWidth="1"/>
    <col min="11" max="11" width="5.55454545454545" customWidth="1"/>
    <col min="12" max="12" width="15.4454545454545" customWidth="1"/>
    <col min="13" max="13" width="9.55454545454545" customWidth="1"/>
    <col min="14" max="14" width="13.5545454545455" style="241" customWidth="1"/>
    <col min="15" max="17" width="13.5545454545455" customWidth="1"/>
    <col min="18" max="18" width="40.1818181818182" style="208" customWidth="1"/>
  </cols>
  <sheetData>
    <row r="1" s="239" customFormat="1" ht="45" customHeight="1" spans="1:18">
      <c r="A1" s="242" t="s">
        <v>209</v>
      </c>
      <c r="B1" s="242" t="s">
        <v>210</v>
      </c>
      <c r="C1" s="242"/>
      <c r="D1" s="242" t="s">
        <v>211</v>
      </c>
      <c r="E1" s="242" t="s">
        <v>212</v>
      </c>
      <c r="F1" s="242" t="s">
        <v>213</v>
      </c>
      <c r="G1" s="242" t="s">
        <v>214</v>
      </c>
      <c r="H1" s="242" t="s">
        <v>215</v>
      </c>
      <c r="I1" s="242" t="s">
        <v>216</v>
      </c>
      <c r="J1" s="242" t="s">
        <v>217</v>
      </c>
      <c r="K1" s="242" t="s">
        <v>165</v>
      </c>
      <c r="L1" s="242" t="s">
        <v>218</v>
      </c>
      <c r="M1" s="242" t="s">
        <v>219</v>
      </c>
      <c r="N1" s="250" t="s">
        <v>220</v>
      </c>
      <c r="O1" s="251"/>
      <c r="P1" s="242" t="s">
        <v>221</v>
      </c>
      <c r="Q1" s="242"/>
      <c r="R1" s="256" t="s">
        <v>222</v>
      </c>
    </row>
    <row r="2" s="240" customFormat="1" ht="62" customHeight="1" spans="1:18">
      <c r="A2" s="243">
        <v>1</v>
      </c>
      <c r="B2" s="244" t="s">
        <v>223</v>
      </c>
      <c r="C2" s="245" t="s">
        <v>224</v>
      </c>
      <c r="D2" s="244" t="s">
        <v>225</v>
      </c>
      <c r="E2" s="244" t="s">
        <v>226</v>
      </c>
      <c r="F2" s="244" t="s">
        <v>227</v>
      </c>
      <c r="G2" s="244" t="s">
        <v>228</v>
      </c>
      <c r="H2" s="244" t="s">
        <v>229</v>
      </c>
      <c r="I2" s="244" t="s">
        <v>230</v>
      </c>
      <c r="J2" s="244" t="s">
        <v>231</v>
      </c>
      <c r="K2" s="244" t="s">
        <v>173</v>
      </c>
      <c r="L2" s="244" t="s">
        <v>21</v>
      </c>
      <c r="M2" s="243" t="s">
        <v>232</v>
      </c>
      <c r="N2" s="248">
        <v>45899</v>
      </c>
      <c r="O2" s="252">
        <v>11689</v>
      </c>
      <c r="P2" s="253"/>
      <c r="Q2" s="253"/>
      <c r="R2" s="257"/>
    </row>
    <row r="3" s="240" customFormat="1" ht="62" customHeight="1" spans="1:18">
      <c r="A3" s="243">
        <v>2</v>
      </c>
      <c r="B3" s="244" t="s">
        <v>233</v>
      </c>
      <c r="C3" s="246"/>
      <c r="D3" s="244" t="s">
        <v>234</v>
      </c>
      <c r="E3" s="244" t="s">
        <v>226</v>
      </c>
      <c r="F3" s="244" t="s">
        <v>235</v>
      </c>
      <c r="G3" s="244" t="s">
        <v>236</v>
      </c>
      <c r="H3" s="244" t="s">
        <v>237</v>
      </c>
      <c r="I3" s="244" t="s">
        <v>238</v>
      </c>
      <c r="J3" s="244" t="s">
        <v>239</v>
      </c>
      <c r="K3" s="244" t="s">
        <v>173</v>
      </c>
      <c r="L3" s="243"/>
      <c r="M3" s="243" t="s">
        <v>240</v>
      </c>
      <c r="N3" s="248">
        <v>46503</v>
      </c>
      <c r="O3" s="254"/>
      <c r="P3" s="253"/>
      <c r="Q3" s="253"/>
      <c r="R3" s="257"/>
    </row>
    <row r="4" s="240" customFormat="1" ht="62" customHeight="1" spans="1:18">
      <c r="A4" s="243">
        <v>3</v>
      </c>
      <c r="B4" s="244" t="s">
        <v>233</v>
      </c>
      <c r="C4" s="246"/>
      <c r="D4" s="244" t="s">
        <v>241</v>
      </c>
      <c r="E4" s="244" t="s">
        <v>226</v>
      </c>
      <c r="F4" s="244" t="s">
        <v>242</v>
      </c>
      <c r="G4" s="244" t="s">
        <v>243</v>
      </c>
      <c r="H4" s="244" t="s">
        <v>237</v>
      </c>
      <c r="I4" s="244" t="s">
        <v>244</v>
      </c>
      <c r="J4" s="244" t="s">
        <v>239</v>
      </c>
      <c r="K4" s="244" t="s">
        <v>173</v>
      </c>
      <c r="L4" s="243" t="s">
        <v>245</v>
      </c>
      <c r="M4" s="243" t="s">
        <v>246</v>
      </c>
      <c r="N4" s="248">
        <v>46842</v>
      </c>
      <c r="O4" s="254"/>
      <c r="P4" s="253"/>
      <c r="Q4" s="253"/>
      <c r="R4" s="257"/>
    </row>
    <row r="5" s="240" customFormat="1" ht="62" customHeight="1" spans="1:18">
      <c r="A5" s="243">
        <v>4</v>
      </c>
      <c r="B5" s="244" t="s">
        <v>247</v>
      </c>
      <c r="C5" s="246"/>
      <c r="D5" s="244" t="s">
        <v>248</v>
      </c>
      <c r="E5" s="244" t="s">
        <v>226</v>
      </c>
      <c r="F5" s="244" t="s">
        <v>249</v>
      </c>
      <c r="G5" s="244">
        <v>44479</v>
      </c>
      <c r="H5" s="244" t="s">
        <v>237</v>
      </c>
      <c r="I5" s="244"/>
      <c r="J5" s="244" t="s">
        <v>239</v>
      </c>
      <c r="K5" s="244" t="s">
        <v>173</v>
      </c>
      <c r="L5" s="243" t="s">
        <v>250</v>
      </c>
      <c r="M5" s="243" t="s">
        <v>251</v>
      </c>
      <c r="N5" s="248">
        <v>45746</v>
      </c>
      <c r="O5" s="252">
        <v>5925</v>
      </c>
      <c r="P5" s="253"/>
      <c r="Q5" s="253"/>
      <c r="R5" s="257"/>
    </row>
    <row r="6" s="240" customFormat="1" ht="62" customHeight="1" spans="1:18">
      <c r="A6" s="243">
        <v>5</v>
      </c>
      <c r="B6" s="244" t="s">
        <v>252</v>
      </c>
      <c r="C6" s="246"/>
      <c r="D6" s="244" t="s">
        <v>253</v>
      </c>
      <c r="E6" s="244" t="s">
        <v>226</v>
      </c>
      <c r="F6" s="244" t="s">
        <v>254</v>
      </c>
      <c r="G6" s="244" t="s">
        <v>255</v>
      </c>
      <c r="H6" s="244" t="s">
        <v>237</v>
      </c>
      <c r="I6" s="244">
        <v>44951</v>
      </c>
      <c r="J6" s="244" t="s">
        <v>239</v>
      </c>
      <c r="K6" s="244" t="s">
        <v>173</v>
      </c>
      <c r="L6" s="243" t="s">
        <v>256</v>
      </c>
      <c r="M6" s="243" t="s">
        <v>257</v>
      </c>
      <c r="N6" s="248">
        <v>45757</v>
      </c>
      <c r="O6" s="252">
        <v>4149</v>
      </c>
      <c r="P6" s="253"/>
      <c r="Q6" s="253"/>
      <c r="R6" s="257"/>
    </row>
    <row r="7" s="240" customFormat="1" ht="62" customHeight="1" spans="1:18">
      <c r="A7" s="243">
        <v>6</v>
      </c>
      <c r="B7" s="244" t="s">
        <v>258</v>
      </c>
      <c r="C7" s="246"/>
      <c r="D7" s="244" t="s">
        <v>259</v>
      </c>
      <c r="E7" s="244" t="s">
        <v>226</v>
      </c>
      <c r="F7" s="244" t="s">
        <v>260</v>
      </c>
      <c r="G7" s="244" t="s">
        <v>261</v>
      </c>
      <c r="H7" s="244" t="s">
        <v>237</v>
      </c>
      <c r="I7" s="244">
        <v>44124</v>
      </c>
      <c r="J7" s="244" t="s">
        <v>239</v>
      </c>
      <c r="K7" s="244" t="s">
        <v>173</v>
      </c>
      <c r="L7" s="243"/>
      <c r="M7" s="243" t="s">
        <v>251</v>
      </c>
      <c r="N7" s="248">
        <v>45808</v>
      </c>
      <c r="O7" s="252">
        <v>1996</v>
      </c>
      <c r="P7" s="253"/>
      <c r="Q7" s="253"/>
      <c r="R7" s="257"/>
    </row>
    <row r="8" s="240" customFormat="1" ht="62" customHeight="1" spans="1:18">
      <c r="A8" s="243">
        <v>7</v>
      </c>
      <c r="B8" s="244" t="s">
        <v>262</v>
      </c>
      <c r="C8" s="246"/>
      <c r="D8" s="244" t="s">
        <v>263</v>
      </c>
      <c r="E8" s="244" t="s">
        <v>226</v>
      </c>
      <c r="F8" s="244" t="s">
        <v>264</v>
      </c>
      <c r="G8" s="244" t="s">
        <v>265</v>
      </c>
      <c r="H8" s="244" t="s">
        <v>237</v>
      </c>
      <c r="I8" s="244" t="s">
        <v>266</v>
      </c>
      <c r="J8" s="244" t="s">
        <v>239</v>
      </c>
      <c r="K8" s="244" t="s">
        <v>173</v>
      </c>
      <c r="L8" s="243"/>
      <c r="M8" s="243" t="s">
        <v>251</v>
      </c>
      <c r="N8" s="248">
        <v>45808</v>
      </c>
      <c r="O8" s="252">
        <v>2668</v>
      </c>
      <c r="P8" s="253"/>
      <c r="Q8" s="253"/>
      <c r="R8" s="257"/>
    </row>
    <row r="9" s="240" customFormat="1" ht="62" customHeight="1" spans="1:18">
      <c r="A9" s="243">
        <v>8</v>
      </c>
      <c r="B9" s="244" t="s">
        <v>267</v>
      </c>
      <c r="C9" s="246"/>
      <c r="D9" s="244" t="s">
        <v>263</v>
      </c>
      <c r="E9" s="244" t="s">
        <v>226</v>
      </c>
      <c r="F9" s="244" t="s">
        <v>268</v>
      </c>
      <c r="G9" s="244" t="s">
        <v>269</v>
      </c>
      <c r="H9" s="244" t="s">
        <v>237</v>
      </c>
      <c r="I9" s="244">
        <v>44218</v>
      </c>
      <c r="J9" s="244" t="s">
        <v>239</v>
      </c>
      <c r="K9" s="244" t="s">
        <v>173</v>
      </c>
      <c r="L9" s="243"/>
      <c r="M9" s="243" t="s">
        <v>251</v>
      </c>
      <c r="N9" s="248">
        <v>45840</v>
      </c>
      <c r="O9" s="252">
        <v>2473</v>
      </c>
      <c r="P9" s="253"/>
      <c r="Q9" s="253"/>
      <c r="R9" s="257"/>
    </row>
    <row r="10" s="240" customFormat="1" ht="62" customHeight="1" spans="1:18">
      <c r="A10" s="243">
        <v>9</v>
      </c>
      <c r="B10" s="244" t="s">
        <v>258</v>
      </c>
      <c r="C10" s="246"/>
      <c r="D10" s="244" t="s">
        <v>263</v>
      </c>
      <c r="E10" s="244" t="s">
        <v>226</v>
      </c>
      <c r="F10" s="244" t="s">
        <v>270</v>
      </c>
      <c r="G10" s="244" t="s">
        <v>261</v>
      </c>
      <c r="H10" s="244" t="s">
        <v>237</v>
      </c>
      <c r="I10" s="244">
        <v>44124</v>
      </c>
      <c r="J10" s="244" t="s">
        <v>239</v>
      </c>
      <c r="K10" s="244" t="s">
        <v>173</v>
      </c>
      <c r="L10" s="243"/>
      <c r="M10" s="243" t="s">
        <v>251</v>
      </c>
      <c r="N10" s="248">
        <v>45808</v>
      </c>
      <c r="O10" s="252">
        <v>1996</v>
      </c>
      <c r="P10" s="253"/>
      <c r="Q10" s="253"/>
      <c r="R10" s="257"/>
    </row>
    <row r="11" s="240" customFormat="1" ht="62" customHeight="1" spans="1:18">
      <c r="A11" s="243">
        <v>10</v>
      </c>
      <c r="B11" s="244" t="s">
        <v>267</v>
      </c>
      <c r="C11" s="246"/>
      <c r="D11" s="244" t="s">
        <v>259</v>
      </c>
      <c r="E11" s="244" t="s">
        <v>226</v>
      </c>
      <c r="F11" s="244" t="s">
        <v>271</v>
      </c>
      <c r="G11" s="244" t="s">
        <v>269</v>
      </c>
      <c r="H11" s="244" t="s">
        <v>237</v>
      </c>
      <c r="I11" s="244">
        <v>44218</v>
      </c>
      <c r="J11" s="244" t="s">
        <v>239</v>
      </c>
      <c r="K11" s="244" t="s">
        <v>173</v>
      </c>
      <c r="L11" s="243"/>
      <c r="M11" s="243" t="s">
        <v>251</v>
      </c>
      <c r="N11" s="248">
        <v>45840</v>
      </c>
      <c r="O11" s="252">
        <v>2473</v>
      </c>
      <c r="P11" s="253"/>
      <c r="Q11" s="253"/>
      <c r="R11" s="257"/>
    </row>
    <row r="12" s="240" customFormat="1" ht="62" customHeight="1" spans="1:18">
      <c r="A12" s="243">
        <v>11</v>
      </c>
      <c r="B12" s="244" t="s">
        <v>262</v>
      </c>
      <c r="C12" s="246"/>
      <c r="D12" s="244" t="s">
        <v>259</v>
      </c>
      <c r="E12" s="244" t="s">
        <v>226</v>
      </c>
      <c r="F12" s="244" t="s">
        <v>272</v>
      </c>
      <c r="G12" s="244" t="s">
        <v>273</v>
      </c>
      <c r="H12" s="244" t="s">
        <v>237</v>
      </c>
      <c r="I12" s="244" t="s">
        <v>274</v>
      </c>
      <c r="J12" s="244" t="s">
        <v>239</v>
      </c>
      <c r="K12" s="244" t="s">
        <v>173</v>
      </c>
      <c r="L12" s="243"/>
      <c r="M12" s="248" t="s">
        <v>251</v>
      </c>
      <c r="N12" s="248">
        <v>45808</v>
      </c>
      <c r="O12" s="252">
        <v>2668</v>
      </c>
      <c r="P12" s="253"/>
      <c r="Q12" s="253"/>
      <c r="R12" s="257"/>
    </row>
    <row r="13" s="240" customFormat="1" ht="62" customHeight="1" spans="1:18">
      <c r="A13" s="243">
        <v>12</v>
      </c>
      <c r="B13" s="244" t="s">
        <v>275</v>
      </c>
      <c r="C13" s="246"/>
      <c r="D13" s="244" t="s">
        <v>259</v>
      </c>
      <c r="E13" s="244" t="s">
        <v>226</v>
      </c>
      <c r="F13" s="244" t="s">
        <v>276</v>
      </c>
      <c r="G13" s="244" t="s">
        <v>277</v>
      </c>
      <c r="H13" s="244" t="s">
        <v>237</v>
      </c>
      <c r="I13" s="244" t="s">
        <v>278</v>
      </c>
      <c r="J13" s="244" t="s">
        <v>239</v>
      </c>
      <c r="K13" s="244" t="s">
        <v>173</v>
      </c>
      <c r="L13" s="243"/>
      <c r="M13" s="243" t="s">
        <v>251</v>
      </c>
      <c r="N13" s="248">
        <v>45777</v>
      </c>
      <c r="O13" s="252">
        <v>1934.8</v>
      </c>
      <c r="P13" s="253"/>
      <c r="Q13" s="253"/>
      <c r="R13" s="257"/>
    </row>
    <row r="14" s="240" customFormat="1" ht="62" customHeight="1" spans="1:18">
      <c r="A14" s="243">
        <v>13</v>
      </c>
      <c r="B14" s="244" t="s">
        <v>275</v>
      </c>
      <c r="C14" s="246"/>
      <c r="D14" s="244" t="s">
        <v>263</v>
      </c>
      <c r="E14" s="244" t="s">
        <v>226</v>
      </c>
      <c r="F14" s="244" t="s">
        <v>279</v>
      </c>
      <c r="G14" s="244" t="s">
        <v>277</v>
      </c>
      <c r="H14" s="244" t="s">
        <v>237</v>
      </c>
      <c r="I14" s="244" t="s">
        <v>278</v>
      </c>
      <c r="J14" s="244" t="s">
        <v>239</v>
      </c>
      <c r="K14" s="244" t="s">
        <v>173</v>
      </c>
      <c r="L14" s="243"/>
      <c r="M14" s="243" t="s">
        <v>251</v>
      </c>
      <c r="N14" s="248">
        <v>45777</v>
      </c>
      <c r="O14" s="252">
        <v>1934.8</v>
      </c>
      <c r="P14" s="253"/>
      <c r="Q14" s="253"/>
      <c r="R14" s="257"/>
    </row>
    <row r="15" s="240" customFormat="1" ht="62" customHeight="1" spans="1:18">
      <c r="A15" s="243">
        <v>14</v>
      </c>
      <c r="B15" s="244" t="s">
        <v>280</v>
      </c>
      <c r="C15" s="246"/>
      <c r="D15" s="244" t="s">
        <v>259</v>
      </c>
      <c r="E15" s="244" t="s">
        <v>226</v>
      </c>
      <c r="F15" s="244" t="s">
        <v>281</v>
      </c>
      <c r="G15" s="244" t="s">
        <v>277</v>
      </c>
      <c r="H15" s="244" t="s">
        <v>237</v>
      </c>
      <c r="I15" s="244" t="s">
        <v>282</v>
      </c>
      <c r="J15" s="244" t="s">
        <v>239</v>
      </c>
      <c r="K15" s="244" t="s">
        <v>173</v>
      </c>
      <c r="L15" s="243"/>
      <c r="M15" s="243" t="s">
        <v>251</v>
      </c>
      <c r="N15" s="248">
        <v>45777</v>
      </c>
      <c r="O15" s="252">
        <v>2161</v>
      </c>
      <c r="P15" s="253"/>
      <c r="Q15" s="253"/>
      <c r="R15" s="257"/>
    </row>
    <row r="16" s="240" customFormat="1" ht="62" customHeight="1" spans="1:18">
      <c r="A16" s="243">
        <v>15</v>
      </c>
      <c r="B16" s="244" t="s">
        <v>280</v>
      </c>
      <c r="C16" s="247"/>
      <c r="D16" s="244" t="s">
        <v>263</v>
      </c>
      <c r="E16" s="244" t="s">
        <v>226</v>
      </c>
      <c r="F16" s="244" t="s">
        <v>283</v>
      </c>
      <c r="G16" s="244" t="s">
        <v>277</v>
      </c>
      <c r="H16" s="244" t="s">
        <v>237</v>
      </c>
      <c r="I16" s="244" t="s">
        <v>284</v>
      </c>
      <c r="J16" s="244" t="s">
        <v>239</v>
      </c>
      <c r="K16" s="244" t="s">
        <v>173</v>
      </c>
      <c r="L16" s="243"/>
      <c r="M16" s="243" t="s">
        <v>251</v>
      </c>
      <c r="N16" s="248">
        <v>45777</v>
      </c>
      <c r="O16" s="252">
        <v>2161</v>
      </c>
      <c r="P16" s="253"/>
      <c r="Q16" s="253"/>
      <c r="R16" s="257"/>
    </row>
    <row r="17" s="240" customFormat="1" ht="62" customHeight="1" spans="1:18">
      <c r="A17" s="243">
        <v>16</v>
      </c>
      <c r="B17" s="244" t="s">
        <v>285</v>
      </c>
      <c r="C17" s="244" t="s">
        <v>21</v>
      </c>
      <c r="D17" s="243" t="s">
        <v>286</v>
      </c>
      <c r="E17" s="244" t="s">
        <v>226</v>
      </c>
      <c r="F17" s="243" t="s">
        <v>287</v>
      </c>
      <c r="G17" s="248">
        <v>43594</v>
      </c>
      <c r="H17" s="243"/>
      <c r="I17" s="248">
        <v>45174</v>
      </c>
      <c r="J17" s="243"/>
      <c r="K17" s="244" t="s">
        <v>288</v>
      </c>
      <c r="L17" s="243" t="s">
        <v>289</v>
      </c>
      <c r="M17" s="243" t="s">
        <v>290</v>
      </c>
      <c r="N17" s="11">
        <v>45772</v>
      </c>
      <c r="O17" s="252">
        <v>1905</v>
      </c>
      <c r="P17" s="253"/>
      <c r="Q17" s="253"/>
      <c r="R17" s="257"/>
    </row>
    <row r="18" s="240" customFormat="1" ht="62" customHeight="1" spans="1:18">
      <c r="A18" s="243">
        <v>17</v>
      </c>
      <c r="B18" s="244" t="s">
        <v>291</v>
      </c>
      <c r="C18" s="244"/>
      <c r="D18" s="243" t="s">
        <v>292</v>
      </c>
      <c r="E18" s="244" t="s">
        <v>226</v>
      </c>
      <c r="F18" s="243" t="s">
        <v>287</v>
      </c>
      <c r="G18" s="243"/>
      <c r="H18" s="243" t="s">
        <v>293</v>
      </c>
      <c r="I18" s="243"/>
      <c r="J18" s="243"/>
      <c r="K18" s="244" t="s">
        <v>288</v>
      </c>
      <c r="L18" s="243" t="s">
        <v>294</v>
      </c>
      <c r="M18" s="243"/>
      <c r="N18" s="11" t="s">
        <v>295</v>
      </c>
      <c r="O18" s="254" t="s">
        <v>296</v>
      </c>
      <c r="P18" s="253"/>
      <c r="Q18" s="253"/>
      <c r="R18" s="257" t="s">
        <v>297</v>
      </c>
    </row>
    <row r="19" s="240" customFormat="1" ht="62" customHeight="1" spans="1:18">
      <c r="A19" s="243">
        <v>20</v>
      </c>
      <c r="B19" s="244" t="s">
        <v>298</v>
      </c>
      <c r="C19" s="244"/>
      <c r="D19" s="243" t="s">
        <v>292</v>
      </c>
      <c r="E19" s="244" t="s">
        <v>226</v>
      </c>
      <c r="F19" s="243" t="s">
        <v>287</v>
      </c>
      <c r="G19" s="248">
        <v>43594</v>
      </c>
      <c r="H19" s="243"/>
      <c r="I19" s="243"/>
      <c r="J19" s="243"/>
      <c r="K19" s="244" t="s">
        <v>288</v>
      </c>
      <c r="L19" s="243" t="s">
        <v>299</v>
      </c>
      <c r="M19" s="243" t="s">
        <v>300</v>
      </c>
      <c r="N19" s="11">
        <v>45787</v>
      </c>
      <c r="O19" s="254"/>
      <c r="P19" s="253"/>
      <c r="Q19" s="253"/>
      <c r="R19" s="257"/>
    </row>
    <row r="20" s="240" customFormat="1" ht="62" customHeight="1" spans="1:18">
      <c r="A20" s="243">
        <v>21</v>
      </c>
      <c r="B20" s="244" t="s">
        <v>301</v>
      </c>
      <c r="C20" s="244"/>
      <c r="D20" s="243" t="s">
        <v>292</v>
      </c>
      <c r="E20" s="244" t="s">
        <v>226</v>
      </c>
      <c r="F20" s="243" t="s">
        <v>287</v>
      </c>
      <c r="G20" s="243"/>
      <c r="H20" s="243"/>
      <c r="I20" s="243"/>
      <c r="J20" s="243"/>
      <c r="K20" s="244" t="s">
        <v>288</v>
      </c>
      <c r="L20" s="243" t="s">
        <v>302</v>
      </c>
      <c r="M20" s="243" t="s">
        <v>290</v>
      </c>
      <c r="N20" s="11">
        <v>45772</v>
      </c>
      <c r="O20" s="252">
        <v>4620</v>
      </c>
      <c r="P20" s="253"/>
      <c r="Q20" s="253"/>
      <c r="R20" s="257"/>
    </row>
    <row r="21" s="240" customFormat="1" ht="62" customHeight="1" spans="1:18">
      <c r="A21" s="243">
        <v>22</v>
      </c>
      <c r="B21" s="244" t="s">
        <v>303</v>
      </c>
      <c r="C21" s="244"/>
      <c r="D21" s="243" t="s">
        <v>292</v>
      </c>
      <c r="E21" s="244" t="s">
        <v>226</v>
      </c>
      <c r="F21" s="243" t="s">
        <v>287</v>
      </c>
      <c r="G21" s="243" t="s">
        <v>304</v>
      </c>
      <c r="H21" s="243" t="s">
        <v>237</v>
      </c>
      <c r="I21" s="243" t="s">
        <v>305</v>
      </c>
      <c r="J21" s="243"/>
      <c r="K21" s="244" t="s">
        <v>288</v>
      </c>
      <c r="L21" s="243" t="s">
        <v>306</v>
      </c>
      <c r="M21" s="243"/>
      <c r="N21" s="11">
        <v>46209</v>
      </c>
      <c r="O21" s="254"/>
      <c r="P21" s="253"/>
      <c r="Q21" s="253"/>
      <c r="R21" s="257"/>
    </row>
    <row r="22" s="240" customFormat="1" ht="62" customHeight="1" spans="1:18">
      <c r="A22" s="243">
        <v>23</v>
      </c>
      <c r="B22" s="244" t="s">
        <v>307</v>
      </c>
      <c r="C22" s="244"/>
      <c r="D22" s="243" t="s">
        <v>292</v>
      </c>
      <c r="E22" s="244" t="s">
        <v>226</v>
      </c>
      <c r="F22" s="243" t="s">
        <v>287</v>
      </c>
      <c r="G22" s="248">
        <v>43594</v>
      </c>
      <c r="H22" s="243"/>
      <c r="I22" s="243"/>
      <c r="J22" s="243"/>
      <c r="K22" s="244" t="s">
        <v>288</v>
      </c>
      <c r="L22" s="243" t="s">
        <v>308</v>
      </c>
      <c r="M22" s="243" t="s">
        <v>290</v>
      </c>
      <c r="N22" s="11">
        <v>45772</v>
      </c>
      <c r="O22" s="252">
        <v>3915</v>
      </c>
      <c r="P22" s="253"/>
      <c r="Q22" s="253"/>
      <c r="R22" s="257"/>
    </row>
    <row r="23" s="240" customFormat="1" ht="62" customHeight="1" spans="1:18">
      <c r="A23" s="243">
        <v>24</v>
      </c>
      <c r="B23" s="244" t="s">
        <v>309</v>
      </c>
      <c r="C23" s="244"/>
      <c r="D23" s="243" t="s">
        <v>292</v>
      </c>
      <c r="E23" s="244" t="s">
        <v>226</v>
      </c>
      <c r="F23" s="243" t="s">
        <v>287</v>
      </c>
      <c r="G23" s="243"/>
      <c r="H23" s="243"/>
      <c r="I23" s="243"/>
      <c r="J23" s="243"/>
      <c r="K23" s="244" t="s">
        <v>288</v>
      </c>
      <c r="L23" s="243" t="s">
        <v>310</v>
      </c>
      <c r="M23" s="243" t="s">
        <v>290</v>
      </c>
      <c r="N23" s="11">
        <v>45772</v>
      </c>
      <c r="O23" s="252">
        <v>3010</v>
      </c>
      <c r="P23" s="253"/>
      <c r="Q23" s="253"/>
      <c r="R23" s="257"/>
    </row>
    <row r="24" s="240" customFormat="1" ht="62" customHeight="1" spans="1:18">
      <c r="A24" s="243">
        <v>25</v>
      </c>
      <c r="B24" s="243" t="s">
        <v>298</v>
      </c>
      <c r="C24" s="243"/>
      <c r="D24" s="243" t="s">
        <v>311</v>
      </c>
      <c r="E24" s="244" t="s">
        <v>226</v>
      </c>
      <c r="F24" s="243">
        <v>300809676</v>
      </c>
      <c r="G24" s="243"/>
      <c r="H24" s="243"/>
      <c r="I24" s="243"/>
      <c r="J24" s="243"/>
      <c r="K24" s="243" t="s">
        <v>312</v>
      </c>
      <c r="L24" s="243"/>
      <c r="M24" s="243"/>
      <c r="N24" s="243" t="s">
        <v>313</v>
      </c>
      <c r="O24" s="252">
        <v>2300</v>
      </c>
      <c r="P24" s="253"/>
      <c r="Q24" s="253"/>
      <c r="R24" s="257"/>
    </row>
    <row r="25" s="240" customFormat="1" ht="62" customHeight="1" spans="1:18">
      <c r="A25" s="243">
        <v>26</v>
      </c>
      <c r="B25" s="243" t="s">
        <v>233</v>
      </c>
      <c r="C25" s="243"/>
      <c r="D25" s="243" t="s">
        <v>311</v>
      </c>
      <c r="E25" s="244" t="s">
        <v>314</v>
      </c>
      <c r="F25" s="243" t="s">
        <v>315</v>
      </c>
      <c r="G25" s="243"/>
      <c r="H25" s="243"/>
      <c r="I25" s="243"/>
      <c r="J25" s="243"/>
      <c r="K25" s="243" t="s">
        <v>316</v>
      </c>
      <c r="L25" s="243"/>
      <c r="M25" s="243" t="s">
        <v>240</v>
      </c>
      <c r="N25" s="243" t="s">
        <v>317</v>
      </c>
      <c r="O25" s="254">
        <f>SUM(O2:O24)</f>
        <v>59978.6</v>
      </c>
      <c r="P25" s="253"/>
      <c r="Q25" s="253"/>
      <c r="R25" s="257"/>
    </row>
    <row r="26" ht="49" customHeight="1" spans="1:18">
      <c r="A26" s="249" t="s">
        <v>159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55">
        <f>SUM(O2:O25)</f>
        <v>119957.2</v>
      </c>
      <c r="P26" s="149"/>
      <c r="Q26" s="149"/>
      <c r="R26" s="234"/>
    </row>
  </sheetData>
  <autoFilter ref="A1:R26">
    <extLst/>
  </autoFilter>
  <mergeCells count="5">
    <mergeCell ref="N1:O1"/>
    <mergeCell ref="P1:Q1"/>
    <mergeCell ref="A26:N26"/>
    <mergeCell ref="C2:C16"/>
    <mergeCell ref="C17:C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20" sqref="C20"/>
    </sheetView>
  </sheetViews>
  <sheetFormatPr defaultColWidth="9" defaultRowHeight="14"/>
  <cols>
    <col min="1" max="1" width="13" customWidth="1"/>
    <col min="3" max="4" width="25.1090909090909" customWidth="1"/>
    <col min="5" max="5" width="25" customWidth="1"/>
    <col min="7" max="7" width="18.1363636363636" customWidth="1"/>
  </cols>
  <sheetData>
    <row r="1" ht="22.95" customHeight="1" spans="1:8">
      <c r="A1" s="226" t="s">
        <v>49</v>
      </c>
      <c r="B1" s="226" t="s">
        <v>52</v>
      </c>
      <c r="C1" s="226" t="s">
        <v>50</v>
      </c>
      <c r="D1" s="226"/>
      <c r="E1" s="226" t="s">
        <v>318</v>
      </c>
      <c r="F1" s="227" t="s">
        <v>319</v>
      </c>
      <c r="G1" s="234" t="s">
        <v>320</v>
      </c>
      <c r="H1" s="235">
        <v>2022</v>
      </c>
    </row>
    <row r="2" spans="1:9">
      <c r="A2" s="231" t="s">
        <v>321</v>
      </c>
      <c r="B2" s="71" t="s">
        <v>13</v>
      </c>
      <c r="C2" s="71" t="s">
        <v>322</v>
      </c>
      <c r="D2" s="71" t="s">
        <v>323</v>
      </c>
      <c r="E2" s="236" t="s">
        <v>324</v>
      </c>
      <c r="F2" s="230">
        <f>360*3</f>
        <v>1080</v>
      </c>
      <c r="G2" s="234" t="s">
        <v>325</v>
      </c>
      <c r="H2" s="235">
        <v>600</v>
      </c>
      <c r="I2">
        <v>1</v>
      </c>
    </row>
    <row r="3" spans="1:9">
      <c r="A3" s="231" t="s">
        <v>326</v>
      </c>
      <c r="B3" s="71" t="s">
        <v>13</v>
      </c>
      <c r="C3" s="71" t="s">
        <v>327</v>
      </c>
      <c r="D3" s="71" t="s">
        <v>328</v>
      </c>
      <c r="E3" s="236" t="s">
        <v>324</v>
      </c>
      <c r="F3" s="230"/>
      <c r="G3" s="234"/>
      <c r="H3" s="235">
        <v>600</v>
      </c>
      <c r="I3">
        <v>2</v>
      </c>
    </row>
    <row r="4" spans="1:9">
      <c r="A4" s="231" t="s">
        <v>329</v>
      </c>
      <c r="B4" s="71" t="s">
        <v>13</v>
      </c>
      <c r="C4" s="65" t="s">
        <v>330</v>
      </c>
      <c r="D4" s="65" t="s">
        <v>123</v>
      </c>
      <c r="E4" s="236" t="s">
        <v>324</v>
      </c>
      <c r="F4" s="230"/>
      <c r="G4" s="234"/>
      <c r="H4" s="235">
        <v>600</v>
      </c>
      <c r="I4">
        <v>3</v>
      </c>
    </row>
    <row r="5" spans="1:9">
      <c r="A5" s="231" t="s">
        <v>331</v>
      </c>
      <c r="B5" s="71" t="s">
        <v>13</v>
      </c>
      <c r="C5" s="71" t="s">
        <v>332</v>
      </c>
      <c r="D5" s="71" t="s">
        <v>333</v>
      </c>
      <c r="E5" s="237" t="s">
        <v>334</v>
      </c>
      <c r="F5" s="238">
        <f>360*5</f>
        <v>1800</v>
      </c>
      <c r="G5" s="234"/>
      <c r="H5" s="235">
        <v>600</v>
      </c>
      <c r="I5">
        <v>4</v>
      </c>
    </row>
    <row r="6" spans="1:9">
      <c r="A6" s="231" t="s">
        <v>335</v>
      </c>
      <c r="B6" s="71" t="s">
        <v>13</v>
      </c>
      <c r="C6" s="71" t="s">
        <v>336</v>
      </c>
      <c r="D6" s="71" t="s">
        <v>337</v>
      </c>
      <c r="E6" s="237" t="s">
        <v>334</v>
      </c>
      <c r="F6" s="230"/>
      <c r="G6" s="234"/>
      <c r="H6" s="235">
        <v>600</v>
      </c>
      <c r="I6">
        <v>5</v>
      </c>
    </row>
    <row r="7" spans="1:9">
      <c r="A7" s="231" t="s">
        <v>338</v>
      </c>
      <c r="B7" s="71" t="s">
        <v>13</v>
      </c>
      <c r="C7" s="71" t="s">
        <v>339</v>
      </c>
      <c r="D7" s="71" t="s">
        <v>340</v>
      </c>
      <c r="E7" s="237" t="s">
        <v>334</v>
      </c>
      <c r="F7" s="230"/>
      <c r="G7" s="234"/>
      <c r="H7" s="235">
        <v>600</v>
      </c>
      <c r="I7">
        <v>6</v>
      </c>
    </row>
    <row r="8" spans="1:9">
      <c r="A8" s="231" t="s">
        <v>341</v>
      </c>
      <c r="B8" s="71" t="s">
        <v>13</v>
      </c>
      <c r="C8" s="71" t="s">
        <v>342</v>
      </c>
      <c r="D8" s="71" t="s">
        <v>343</v>
      </c>
      <c r="E8" s="237" t="s">
        <v>334</v>
      </c>
      <c r="F8" s="230"/>
      <c r="G8" s="234"/>
      <c r="H8" s="235">
        <v>600</v>
      </c>
      <c r="I8">
        <v>7</v>
      </c>
    </row>
    <row r="9" spans="1:9">
      <c r="A9" s="231" t="s">
        <v>344</v>
      </c>
      <c r="B9" s="71" t="s">
        <v>13</v>
      </c>
      <c r="C9" s="71" t="s">
        <v>345</v>
      </c>
      <c r="D9" s="71" t="s">
        <v>346</v>
      </c>
      <c r="E9" s="237" t="s">
        <v>334</v>
      </c>
      <c r="F9" s="230"/>
      <c r="G9" s="234"/>
      <c r="H9" s="235">
        <v>600</v>
      </c>
      <c r="I9">
        <v>8</v>
      </c>
    </row>
  </sheetData>
  <mergeCells count="3">
    <mergeCell ref="F2:F4"/>
    <mergeCell ref="F5:F9"/>
    <mergeCell ref="G2:G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C20" sqref="C20"/>
    </sheetView>
  </sheetViews>
  <sheetFormatPr defaultColWidth="9" defaultRowHeight="14" outlineLevelRow="5" outlineLevelCol="6"/>
  <cols>
    <col min="1" max="1" width="17.4454545454545" customWidth="1"/>
    <col min="2" max="2" width="9.44545454545455" customWidth="1"/>
    <col min="3" max="4" width="17.4454545454545" customWidth="1"/>
    <col min="5" max="5" width="22.2090909090909" customWidth="1"/>
  </cols>
  <sheetData>
    <row r="1" spans="1:6">
      <c r="A1" s="226" t="s">
        <v>49</v>
      </c>
      <c r="B1" s="226" t="s">
        <v>52</v>
      </c>
      <c r="C1" s="226" t="s">
        <v>50</v>
      </c>
      <c r="D1" s="226"/>
      <c r="E1" s="226" t="s">
        <v>318</v>
      </c>
      <c r="F1" s="227" t="s">
        <v>319</v>
      </c>
    </row>
    <row r="2" spans="1:6">
      <c r="A2" s="228" t="s">
        <v>347</v>
      </c>
      <c r="B2" s="228" t="s">
        <v>13</v>
      </c>
      <c r="C2" s="159" t="s">
        <v>348</v>
      </c>
      <c r="D2" s="159" t="s">
        <v>349</v>
      </c>
      <c r="E2" s="229" t="s">
        <v>350</v>
      </c>
      <c r="F2" s="230" t="s">
        <v>351</v>
      </c>
    </row>
    <row r="3" spans="1:7">
      <c r="A3" s="231" t="s">
        <v>352</v>
      </c>
      <c r="B3" s="231" t="s">
        <v>13</v>
      </c>
      <c r="C3" s="71" t="s">
        <v>353</v>
      </c>
      <c r="D3" s="71" t="s">
        <v>90</v>
      </c>
      <c r="E3" s="232" t="s">
        <v>354</v>
      </c>
      <c r="F3" s="230"/>
      <c r="G3">
        <v>600</v>
      </c>
    </row>
    <row r="4" spans="1:7">
      <c r="A4" s="231" t="s">
        <v>355</v>
      </c>
      <c r="B4" s="231" t="s">
        <v>13</v>
      </c>
      <c r="C4" s="71" t="s">
        <v>356</v>
      </c>
      <c r="D4" s="71" t="s">
        <v>357</v>
      </c>
      <c r="E4" s="232" t="s">
        <v>354</v>
      </c>
      <c r="F4" s="230"/>
      <c r="G4">
        <v>600</v>
      </c>
    </row>
    <row r="5" spans="1:7">
      <c r="A5" s="231" t="s">
        <v>358</v>
      </c>
      <c r="B5" s="231" t="s">
        <v>13</v>
      </c>
      <c r="C5" s="71" t="s">
        <v>359</v>
      </c>
      <c r="D5" s="71" t="s">
        <v>360</v>
      </c>
      <c r="E5" s="233" t="s">
        <v>361</v>
      </c>
      <c r="F5" s="230"/>
      <c r="G5" s="208" t="s">
        <v>362</v>
      </c>
    </row>
    <row r="6" spans="1:7">
      <c r="A6" s="231" t="s">
        <v>363</v>
      </c>
      <c r="B6" s="231" t="s">
        <v>13</v>
      </c>
      <c r="C6" s="71" t="s">
        <v>364</v>
      </c>
      <c r="D6" s="71" t="s">
        <v>90</v>
      </c>
      <c r="E6" s="232" t="s">
        <v>365</v>
      </c>
      <c r="F6" s="230"/>
      <c r="G6" s="208"/>
    </row>
  </sheetData>
  <mergeCells count="3">
    <mergeCell ref="F3:F4"/>
    <mergeCell ref="F5:F6"/>
    <mergeCell ref="G5:G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20" sqref="C20"/>
    </sheetView>
  </sheetViews>
  <sheetFormatPr defaultColWidth="9" defaultRowHeight="14"/>
  <cols>
    <col min="1" max="1" width="19.2090909090909" style="207" customWidth="1"/>
    <col min="2" max="2" width="19.2090909090909" customWidth="1"/>
    <col min="3" max="4" width="25.2181818181818" customWidth="1"/>
    <col min="5" max="5" width="19.2090909090909" customWidth="1"/>
    <col min="7" max="7" width="22.1181818181818" customWidth="1"/>
    <col min="8" max="8" width="21.7727272727273" style="208" customWidth="1"/>
    <col min="9" max="9" width="14.1545454545455" customWidth="1"/>
  </cols>
  <sheetData>
    <row r="1" ht="24" customHeight="1" spans="1:9">
      <c r="A1" s="209" t="s">
        <v>49</v>
      </c>
      <c r="B1" s="210" t="s">
        <v>52</v>
      </c>
      <c r="C1" s="210" t="s">
        <v>50</v>
      </c>
      <c r="D1" s="210"/>
      <c r="E1" s="210" t="s">
        <v>318</v>
      </c>
      <c r="F1" s="77" t="s">
        <v>319</v>
      </c>
      <c r="G1" s="37">
        <v>2020</v>
      </c>
      <c r="H1" s="37">
        <v>2021</v>
      </c>
      <c r="I1" s="39">
        <v>2022</v>
      </c>
    </row>
    <row r="2" spans="1:9">
      <c r="A2" s="211">
        <v>201420266835.7</v>
      </c>
      <c r="B2" s="212" t="s">
        <v>13</v>
      </c>
      <c r="C2" s="213" t="s">
        <v>366</v>
      </c>
      <c r="D2" s="213" t="s">
        <v>90</v>
      </c>
      <c r="E2" s="213" t="s">
        <v>367</v>
      </c>
      <c r="F2" s="214"/>
      <c r="G2" s="214" t="s">
        <v>368</v>
      </c>
      <c r="H2" s="214">
        <v>360</v>
      </c>
      <c r="I2" s="39"/>
    </row>
    <row r="3" spans="1:9">
      <c r="A3" s="211">
        <v>201420266833.8</v>
      </c>
      <c r="B3" s="212" t="s">
        <v>13</v>
      </c>
      <c r="C3" s="213" t="s">
        <v>369</v>
      </c>
      <c r="D3" s="213" t="s">
        <v>370</v>
      </c>
      <c r="E3" s="213" t="s">
        <v>367</v>
      </c>
      <c r="F3" s="214"/>
      <c r="G3" s="214" t="s">
        <v>368</v>
      </c>
      <c r="H3" s="214">
        <v>360</v>
      </c>
      <c r="I3" s="39"/>
    </row>
    <row r="4" spans="1:9">
      <c r="A4" s="215">
        <v>201721472265.7</v>
      </c>
      <c r="B4" s="216" t="s">
        <v>13</v>
      </c>
      <c r="C4" s="216" t="s">
        <v>155</v>
      </c>
      <c r="D4" s="216" t="s">
        <v>90</v>
      </c>
      <c r="E4" s="217" t="s">
        <v>371</v>
      </c>
      <c r="F4" s="218"/>
      <c r="G4" s="218" t="s">
        <v>368</v>
      </c>
      <c r="H4" s="218">
        <v>360</v>
      </c>
      <c r="I4" s="39">
        <v>180</v>
      </c>
    </row>
    <row r="5" spans="1:9">
      <c r="A5" s="215">
        <v>201721485786.6</v>
      </c>
      <c r="B5" s="216" t="s">
        <v>13</v>
      </c>
      <c r="C5" s="216" t="s">
        <v>156</v>
      </c>
      <c r="D5" s="216" t="s">
        <v>157</v>
      </c>
      <c r="E5" s="217" t="s">
        <v>371</v>
      </c>
      <c r="F5" s="218"/>
      <c r="G5" s="218" t="s">
        <v>368</v>
      </c>
      <c r="H5" s="218">
        <v>360</v>
      </c>
      <c r="I5" s="39">
        <v>180</v>
      </c>
    </row>
    <row r="6" spans="1:9">
      <c r="A6" s="215">
        <v>201721486196.5</v>
      </c>
      <c r="B6" s="216" t="s">
        <v>13</v>
      </c>
      <c r="C6" s="217" t="s">
        <v>158</v>
      </c>
      <c r="D6" s="217" t="s">
        <v>90</v>
      </c>
      <c r="E6" s="217" t="s">
        <v>371</v>
      </c>
      <c r="F6" s="218"/>
      <c r="G6" s="218" t="s">
        <v>368</v>
      </c>
      <c r="H6" s="218">
        <v>360</v>
      </c>
      <c r="I6" s="39">
        <v>180</v>
      </c>
    </row>
    <row r="7" spans="1:9">
      <c r="A7" s="219">
        <v>201921013713.6</v>
      </c>
      <c r="B7" s="216" t="s">
        <v>13</v>
      </c>
      <c r="C7" s="220" t="s">
        <v>372</v>
      </c>
      <c r="D7" s="220" t="s">
        <v>90</v>
      </c>
      <c r="E7" s="220" t="s">
        <v>373</v>
      </c>
      <c r="F7" s="220"/>
      <c r="G7" s="221" t="s">
        <v>374</v>
      </c>
      <c r="H7" s="221">
        <v>90</v>
      </c>
      <c r="I7" s="39">
        <v>135</v>
      </c>
    </row>
    <row r="8" spans="1:9">
      <c r="A8" s="219">
        <v>201921013992.6</v>
      </c>
      <c r="B8" s="216" t="s">
        <v>13</v>
      </c>
      <c r="C8" s="220" t="s">
        <v>375</v>
      </c>
      <c r="D8" s="220" t="s">
        <v>90</v>
      </c>
      <c r="E8" s="220" t="s">
        <v>373</v>
      </c>
      <c r="F8" s="220"/>
      <c r="G8" s="221" t="s">
        <v>376</v>
      </c>
      <c r="H8" s="221">
        <v>90</v>
      </c>
      <c r="I8" s="39">
        <v>135</v>
      </c>
    </row>
    <row r="9" spans="1:9">
      <c r="A9" s="222">
        <v>202020254872.1</v>
      </c>
      <c r="B9" s="223" t="s">
        <v>13</v>
      </c>
      <c r="C9" s="223" t="s">
        <v>377</v>
      </c>
      <c r="D9" s="223" t="s">
        <v>378</v>
      </c>
      <c r="E9" s="223"/>
      <c r="F9" s="223"/>
      <c r="G9" s="214" t="s">
        <v>379</v>
      </c>
      <c r="H9" s="214"/>
      <c r="I9" s="214" t="s">
        <v>380</v>
      </c>
    </row>
    <row r="10" spans="1:9">
      <c r="A10" s="222">
        <v>202020254904.8</v>
      </c>
      <c r="B10" s="223" t="s">
        <v>13</v>
      </c>
      <c r="C10" s="223" t="s">
        <v>381</v>
      </c>
      <c r="D10" s="223" t="s">
        <v>90</v>
      </c>
      <c r="E10" s="223"/>
      <c r="F10" s="223"/>
      <c r="G10" s="214" t="s">
        <v>379</v>
      </c>
      <c r="H10" s="214"/>
      <c r="I10" s="214" t="s">
        <v>380</v>
      </c>
    </row>
    <row r="11" spans="1:9">
      <c r="A11" s="224" t="s">
        <v>99</v>
      </c>
      <c r="B11" s="225" t="s">
        <v>3</v>
      </c>
      <c r="C11" s="225" t="s">
        <v>382</v>
      </c>
      <c r="D11" s="225" t="s">
        <v>90</v>
      </c>
      <c r="E11" s="225"/>
      <c r="F11" s="225"/>
      <c r="G11" s="225"/>
      <c r="H11" s="214"/>
      <c r="I11" s="214" t="s">
        <v>383</v>
      </c>
    </row>
    <row r="12" spans="1:8">
      <c r="A12" s="143"/>
      <c r="B12" s="3"/>
      <c r="C12" s="3"/>
      <c r="D12" s="3"/>
      <c r="E12" s="3"/>
      <c r="F12" s="3"/>
      <c r="G12" s="3"/>
      <c r="H12" s="2"/>
    </row>
    <row r="13" spans="1:8">
      <c r="A13" s="143"/>
      <c r="B13" s="3"/>
      <c r="C13" s="3"/>
      <c r="D13" s="3"/>
      <c r="E13" s="3"/>
      <c r="F13" s="3"/>
      <c r="G13" s="3"/>
      <c r="H13" s="2"/>
    </row>
    <row r="14" spans="1:8">
      <c r="A14" s="143"/>
      <c r="B14" s="3"/>
      <c r="C14" s="3"/>
      <c r="D14" s="3"/>
      <c r="E14" s="3"/>
      <c r="F14" s="3"/>
      <c r="G14" s="3"/>
      <c r="H14" s="2"/>
    </row>
    <row r="15" spans="1:8">
      <c r="A15" s="143"/>
      <c r="B15" s="3"/>
      <c r="C15" s="3"/>
      <c r="D15" s="3"/>
      <c r="E15" s="3"/>
      <c r="F15" s="3"/>
      <c r="G15" s="3"/>
      <c r="H15" s="2"/>
    </row>
    <row r="16" spans="1:8">
      <c r="A16" s="143"/>
      <c r="B16" s="3"/>
      <c r="C16" s="3"/>
      <c r="D16" s="3"/>
      <c r="E16" s="3"/>
      <c r="F16" s="3"/>
      <c r="G16" s="3"/>
      <c r="H16" s="2"/>
    </row>
    <row r="17" spans="1:8">
      <c r="A17" s="143"/>
      <c r="B17" s="3"/>
      <c r="C17" s="3"/>
      <c r="D17" s="3"/>
      <c r="E17" s="3"/>
      <c r="F17" s="3"/>
      <c r="G17" s="3"/>
      <c r="H17" s="2"/>
    </row>
    <row r="18" spans="1:8">
      <c r="A18" s="143"/>
      <c r="B18" s="3"/>
      <c r="C18" s="3"/>
      <c r="D18" s="3"/>
      <c r="E18" s="3"/>
      <c r="F18" s="3"/>
      <c r="G18" s="3"/>
      <c r="H18" s="2"/>
    </row>
    <row r="19" spans="1:8">
      <c r="A19" s="143"/>
      <c r="B19" s="3"/>
      <c r="C19" s="3"/>
      <c r="D19" s="3"/>
      <c r="E19" s="3"/>
      <c r="F19" s="3"/>
      <c r="G19" s="3"/>
      <c r="H19" s="2"/>
    </row>
    <row r="20" spans="1:8">
      <c r="A20" s="143"/>
      <c r="B20" s="3"/>
      <c r="C20" s="3"/>
      <c r="D20" s="3"/>
      <c r="E20" s="3"/>
      <c r="F20" s="3"/>
      <c r="G20" s="3"/>
      <c r="H20" s="2"/>
    </row>
    <row r="21" spans="1:8">
      <c r="A21" s="143"/>
      <c r="B21" s="3"/>
      <c r="C21" s="3"/>
      <c r="D21" s="3"/>
      <c r="E21" s="3"/>
      <c r="F21" s="3"/>
      <c r="G21" s="3"/>
      <c r="H21" s="2"/>
    </row>
    <row r="22" spans="1:8">
      <c r="A22" s="143"/>
      <c r="B22" s="3"/>
      <c r="C22" s="3"/>
      <c r="D22" s="3"/>
      <c r="E22" s="3"/>
      <c r="F22" s="3"/>
      <c r="G22" s="3"/>
      <c r="H22" s="2"/>
    </row>
    <row r="23" spans="1:8">
      <c r="A23" s="143"/>
      <c r="B23" s="3"/>
      <c r="C23" s="3"/>
      <c r="D23" s="3"/>
      <c r="E23" s="3"/>
      <c r="F23" s="3"/>
      <c r="G23" s="3"/>
      <c r="H23" s="2"/>
    </row>
    <row r="24" spans="1:8">
      <c r="A24" s="143"/>
      <c r="B24" s="3"/>
      <c r="C24" s="3"/>
      <c r="D24" s="3"/>
      <c r="E24" s="3"/>
      <c r="F24" s="3"/>
      <c r="G24" s="3"/>
      <c r="H24" s="2"/>
    </row>
    <row r="25" spans="1:8">
      <c r="A25" s="143"/>
      <c r="B25" s="3"/>
      <c r="C25" s="3"/>
      <c r="D25" s="3"/>
      <c r="E25" s="3"/>
      <c r="F25" s="3"/>
      <c r="G25" s="3"/>
      <c r="H25" s="2"/>
    </row>
    <row r="26" spans="1:8">
      <c r="A26" s="143"/>
      <c r="B26" s="3"/>
      <c r="C26" s="3"/>
      <c r="D26" s="3"/>
      <c r="E26" s="3"/>
      <c r="F26" s="3"/>
      <c r="G26" s="3"/>
      <c r="H26" s="2"/>
    </row>
    <row r="27" spans="1:8">
      <c r="A27" s="143"/>
      <c r="B27" s="3"/>
      <c r="C27" s="3"/>
      <c r="D27" s="3"/>
      <c r="E27" s="3"/>
      <c r="F27" s="3"/>
      <c r="G27" s="3"/>
      <c r="H27" s="2"/>
    </row>
    <row r="28" spans="1:8">
      <c r="A28" s="143"/>
      <c r="B28" s="3"/>
      <c r="C28" s="3"/>
      <c r="D28" s="3"/>
      <c r="E28" s="3"/>
      <c r="F28" s="3"/>
      <c r="G28" s="3"/>
      <c r="H28" s="2"/>
    </row>
    <row r="29" spans="1:8">
      <c r="A29" s="143"/>
      <c r="B29" s="3"/>
      <c r="C29" s="3"/>
      <c r="D29" s="3"/>
      <c r="E29" s="3"/>
      <c r="F29" s="3"/>
      <c r="G29" s="3"/>
      <c r="H29" s="2"/>
    </row>
    <row r="30" spans="1:8">
      <c r="A30" s="143"/>
      <c r="B30" s="3"/>
      <c r="C30" s="3"/>
      <c r="D30" s="3"/>
      <c r="E30" s="3"/>
      <c r="F30" s="3"/>
      <c r="G30" s="3"/>
      <c r="H30" s="2"/>
    </row>
    <row r="31" spans="1:8">
      <c r="A31" s="143"/>
      <c r="B31" s="3"/>
      <c r="C31" s="3"/>
      <c r="D31" s="3"/>
      <c r="E31" s="3"/>
      <c r="F31" s="3"/>
      <c r="G31" s="3"/>
      <c r="H31" s="2"/>
    </row>
    <row r="32" spans="1:8">
      <c r="A32" s="143"/>
      <c r="B32" s="3"/>
      <c r="C32" s="3"/>
      <c r="D32" s="3"/>
      <c r="E32" s="3"/>
      <c r="F32" s="3"/>
      <c r="G32" s="3"/>
      <c r="H32" s="2"/>
    </row>
    <row r="33" spans="1:8">
      <c r="A33" s="143"/>
      <c r="B33" s="3"/>
      <c r="C33" s="3"/>
      <c r="D33" s="3"/>
      <c r="E33" s="3"/>
      <c r="F33" s="3"/>
      <c r="G33" s="3"/>
      <c r="H33" s="2"/>
    </row>
    <row r="34" spans="1:8">
      <c r="A34" s="143"/>
      <c r="B34" s="3"/>
      <c r="C34" s="3"/>
      <c r="D34" s="3"/>
      <c r="E34" s="3"/>
      <c r="F34" s="3"/>
      <c r="G34" s="3"/>
      <c r="H34" s="2"/>
    </row>
    <row r="35" spans="1:8">
      <c r="A35" s="143"/>
      <c r="B35" s="3"/>
      <c r="C35" s="3"/>
      <c r="D35" s="3"/>
      <c r="E35" s="3"/>
      <c r="F35" s="3"/>
      <c r="G35" s="3"/>
      <c r="H35" s="2"/>
    </row>
    <row r="36" spans="1:8">
      <c r="A36" s="143"/>
      <c r="B36" s="3"/>
      <c r="C36" s="3"/>
      <c r="D36" s="3"/>
      <c r="E36" s="3"/>
      <c r="F36" s="3"/>
      <c r="G36" s="3"/>
      <c r="H36" s="2"/>
    </row>
    <row r="37" spans="1:8">
      <c r="A37" s="143"/>
      <c r="B37" s="3"/>
      <c r="C37" s="3"/>
      <c r="D37" s="3"/>
      <c r="E37" s="3"/>
      <c r="F37" s="3"/>
      <c r="G37" s="3"/>
      <c r="H37" s="2"/>
    </row>
    <row r="38" spans="1:8">
      <c r="A38" s="143"/>
      <c r="B38" s="3"/>
      <c r="C38" s="3"/>
      <c r="D38" s="3"/>
      <c r="E38" s="3"/>
      <c r="F38" s="3"/>
      <c r="G38" s="3"/>
      <c r="H38" s="2"/>
    </row>
    <row r="39" spans="1:8">
      <c r="A39" s="143"/>
      <c r="B39" s="3"/>
      <c r="C39" s="3"/>
      <c r="D39" s="3"/>
      <c r="E39" s="3"/>
      <c r="F39" s="3"/>
      <c r="G39" s="3"/>
      <c r="H39" s="2"/>
    </row>
  </sheetData>
  <mergeCells count="2">
    <mergeCell ref="F2:F3"/>
    <mergeCell ref="F4:F6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C20" sqref="C20"/>
    </sheetView>
  </sheetViews>
  <sheetFormatPr defaultColWidth="9" defaultRowHeight="14"/>
  <cols>
    <col min="1" max="1" width="10.3363636363636" customWidth="1"/>
    <col min="2" max="2" width="23.6636363636364" customWidth="1"/>
    <col min="3" max="3" width="27.7818181818182" customWidth="1"/>
    <col min="4" max="4" width="44.8090909090909" customWidth="1"/>
    <col min="5" max="5" width="27.7818181818182" customWidth="1"/>
    <col min="6" max="6" width="39.1636363636364" customWidth="1"/>
    <col min="7" max="7" width="15.6636363636364" customWidth="1"/>
    <col min="8" max="8" width="19.8454545454545" customWidth="1"/>
    <col min="9" max="9" width="14.7545454545455" customWidth="1"/>
  </cols>
  <sheetData>
    <row r="1" ht="28.05" customHeight="1" spans="1:8">
      <c r="A1" s="198" t="s">
        <v>384</v>
      </c>
      <c r="B1" s="199" t="s">
        <v>385</v>
      </c>
      <c r="C1" s="200" t="s">
        <v>50</v>
      </c>
      <c r="D1" s="200" t="s">
        <v>386</v>
      </c>
      <c r="E1" s="200" t="s">
        <v>387</v>
      </c>
      <c r="F1" s="200" t="s">
        <v>388</v>
      </c>
      <c r="G1" s="200" t="s">
        <v>164</v>
      </c>
      <c r="H1" s="200" t="s">
        <v>389</v>
      </c>
    </row>
    <row r="2" ht="19.05" customHeight="1" spans="1:8">
      <c r="A2" s="171" t="s">
        <v>390</v>
      </c>
      <c r="B2" s="171" t="s">
        <v>391</v>
      </c>
      <c r="C2" s="171" t="s">
        <v>392</v>
      </c>
      <c r="D2" s="171" t="s">
        <v>393</v>
      </c>
      <c r="E2" s="121" t="s">
        <v>394</v>
      </c>
      <c r="F2" s="201" t="s">
        <v>395</v>
      </c>
      <c r="G2" s="171">
        <v>8984.6</v>
      </c>
      <c r="H2" s="202">
        <v>43531</v>
      </c>
    </row>
    <row r="3" ht="19.05" customHeight="1" spans="1:8">
      <c r="A3" s="111" t="s">
        <v>390</v>
      </c>
      <c r="B3" s="111" t="s">
        <v>396</v>
      </c>
      <c r="C3" s="111" t="s">
        <v>76</v>
      </c>
      <c r="D3" s="111" t="s">
        <v>397</v>
      </c>
      <c r="E3" s="121" t="s">
        <v>394</v>
      </c>
      <c r="F3" s="203"/>
      <c r="G3" s="111">
        <v>9084.6</v>
      </c>
      <c r="H3" s="204">
        <v>43546</v>
      </c>
    </row>
    <row r="4" ht="24" customHeight="1" spans="1:9">
      <c r="A4" s="171" t="s">
        <v>390</v>
      </c>
      <c r="B4" s="171" t="s">
        <v>287</v>
      </c>
      <c r="C4" s="171" t="s">
        <v>398</v>
      </c>
      <c r="D4" s="205" t="s">
        <v>399</v>
      </c>
      <c r="E4" s="121" t="s">
        <v>400</v>
      </c>
      <c r="F4" s="206"/>
      <c r="G4" s="171">
        <v>9084.6</v>
      </c>
      <c r="H4" s="202">
        <v>43600</v>
      </c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</sheetData>
  <mergeCells count="1">
    <mergeCell ref="F2:F4"/>
  </mergeCells>
  <pageMargins left="0.75" right="0.75" top="1" bottom="1" header="0.5" footer="0.5"/>
  <headerFooter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opLeftCell="A9" workbookViewId="0">
      <selection activeCell="C20" sqref="C20"/>
    </sheetView>
  </sheetViews>
  <sheetFormatPr defaultColWidth="9" defaultRowHeight="14"/>
  <cols>
    <col min="1" max="1" width="23.4454545454545" style="143" customWidth="1"/>
    <col min="2" max="2" width="28" style="3" customWidth="1"/>
    <col min="3" max="4" width="16" style="2" customWidth="1"/>
    <col min="5" max="5" width="9" style="2"/>
    <col min="6" max="8" width="15" style="2" customWidth="1"/>
    <col min="9" max="9" width="9" style="2"/>
    <col min="10" max="10" width="19.9181818181818" style="3" customWidth="1"/>
    <col min="11" max="11" width="24.0363636363636" style="3" customWidth="1"/>
    <col min="12" max="12" width="19.5181818181818" style="3" customWidth="1"/>
  </cols>
  <sheetData>
    <row r="1" ht="24" spans="1:11">
      <c r="A1" s="4" t="s">
        <v>161</v>
      </c>
      <c r="B1" s="6" t="s">
        <v>401</v>
      </c>
      <c r="C1" s="6" t="s">
        <v>389</v>
      </c>
      <c r="D1" s="6"/>
      <c r="E1" s="6" t="s">
        <v>217</v>
      </c>
      <c r="F1" s="35" t="s">
        <v>402</v>
      </c>
      <c r="G1" s="152" t="s">
        <v>403</v>
      </c>
      <c r="H1" s="152"/>
      <c r="I1" s="36" t="s">
        <v>404</v>
      </c>
      <c r="J1" s="36" t="s">
        <v>405</v>
      </c>
      <c r="K1" s="39" t="s">
        <v>406</v>
      </c>
    </row>
    <row r="2" spans="1:12">
      <c r="A2" s="153">
        <v>2018102105716</v>
      </c>
      <c r="B2" s="154" t="s">
        <v>392</v>
      </c>
      <c r="C2" s="155">
        <v>43177</v>
      </c>
      <c r="D2" s="155" t="s">
        <v>98</v>
      </c>
      <c r="E2" s="156" t="s">
        <v>3</v>
      </c>
      <c r="F2" s="58">
        <v>950</v>
      </c>
      <c r="G2" s="157" t="s">
        <v>407</v>
      </c>
      <c r="H2" s="157" t="s">
        <v>408</v>
      </c>
      <c r="I2" s="39"/>
      <c r="J2" s="184">
        <v>44075</v>
      </c>
      <c r="K2" s="39"/>
      <c r="L2" s="3">
        <v>1</v>
      </c>
    </row>
    <row r="3" spans="1:12">
      <c r="A3" s="153" t="s">
        <v>409</v>
      </c>
      <c r="B3" s="154" t="s">
        <v>410</v>
      </c>
      <c r="C3" s="155">
        <v>43263</v>
      </c>
      <c r="D3" s="155" t="s">
        <v>90</v>
      </c>
      <c r="E3" s="156" t="s">
        <v>3</v>
      </c>
      <c r="F3" s="58">
        <v>950</v>
      </c>
      <c r="G3" s="157" t="s">
        <v>407</v>
      </c>
      <c r="H3" s="157" t="s">
        <v>408</v>
      </c>
      <c r="I3" s="39"/>
      <c r="J3" s="185">
        <v>44177</v>
      </c>
      <c r="K3" s="39"/>
      <c r="L3" s="3">
        <v>2</v>
      </c>
    </row>
    <row r="4" spans="1:12">
      <c r="A4" s="153" t="s">
        <v>411</v>
      </c>
      <c r="B4" s="154" t="s">
        <v>412</v>
      </c>
      <c r="C4" s="155">
        <v>43263</v>
      </c>
      <c r="D4" s="155" t="s">
        <v>90</v>
      </c>
      <c r="E4" s="156" t="s">
        <v>3</v>
      </c>
      <c r="F4" s="58">
        <v>950</v>
      </c>
      <c r="G4" s="157" t="s">
        <v>407</v>
      </c>
      <c r="H4" s="157" t="s">
        <v>408</v>
      </c>
      <c r="I4" s="39"/>
      <c r="J4" s="184">
        <v>44177</v>
      </c>
      <c r="K4" s="39"/>
      <c r="L4" s="3">
        <v>3</v>
      </c>
    </row>
    <row r="5" spans="1:12">
      <c r="A5" s="153" t="s">
        <v>413</v>
      </c>
      <c r="B5" s="154" t="s">
        <v>414</v>
      </c>
      <c r="C5" s="155">
        <v>43263</v>
      </c>
      <c r="D5" s="155" t="s">
        <v>90</v>
      </c>
      <c r="E5" s="156" t="s">
        <v>3</v>
      </c>
      <c r="F5" s="58">
        <v>950</v>
      </c>
      <c r="G5" s="157" t="s">
        <v>407</v>
      </c>
      <c r="H5" s="157" t="s">
        <v>408</v>
      </c>
      <c r="I5" s="39"/>
      <c r="J5" s="184">
        <v>44177</v>
      </c>
      <c r="K5" s="39"/>
      <c r="L5" s="3">
        <v>4</v>
      </c>
    </row>
    <row r="6" spans="1:12">
      <c r="A6" s="153" t="s">
        <v>415</v>
      </c>
      <c r="B6" s="154" t="s">
        <v>118</v>
      </c>
      <c r="C6" s="155">
        <v>43300</v>
      </c>
      <c r="D6" s="155" t="s">
        <v>416</v>
      </c>
      <c r="E6" s="156" t="s">
        <v>3</v>
      </c>
      <c r="F6" s="58">
        <v>950</v>
      </c>
      <c r="G6" s="157" t="s">
        <v>407</v>
      </c>
      <c r="H6" s="157" t="s">
        <v>408</v>
      </c>
      <c r="I6" s="39"/>
      <c r="J6" s="184">
        <v>44228</v>
      </c>
      <c r="K6" s="39"/>
      <c r="L6" s="3">
        <v>5</v>
      </c>
    </row>
    <row r="7" spans="1:12">
      <c r="A7" s="153">
        <v>201810795506.4</v>
      </c>
      <c r="B7" s="154" t="s">
        <v>115</v>
      </c>
      <c r="C7" s="155">
        <v>43300</v>
      </c>
      <c r="D7" s="155" t="s">
        <v>111</v>
      </c>
      <c r="E7" s="156" t="s">
        <v>3</v>
      </c>
      <c r="F7" s="58">
        <v>950</v>
      </c>
      <c r="G7" s="157" t="s">
        <v>407</v>
      </c>
      <c r="H7" s="157" t="s">
        <v>408</v>
      </c>
      <c r="I7" s="39"/>
      <c r="J7" s="184">
        <v>44228</v>
      </c>
      <c r="K7" s="39"/>
      <c r="L7" s="3">
        <v>6</v>
      </c>
    </row>
    <row r="8" spans="1:12">
      <c r="A8" s="158" t="s">
        <v>417</v>
      </c>
      <c r="B8" s="159" t="s">
        <v>76</v>
      </c>
      <c r="C8" s="160">
        <v>43511</v>
      </c>
      <c r="D8" s="160" t="s">
        <v>77</v>
      </c>
      <c r="E8" s="157" t="s">
        <v>3</v>
      </c>
      <c r="F8" s="58">
        <v>950</v>
      </c>
      <c r="G8" s="157" t="s">
        <v>407</v>
      </c>
      <c r="H8" s="157" t="s">
        <v>408</v>
      </c>
      <c r="I8" s="39"/>
      <c r="J8" s="184">
        <v>44440</v>
      </c>
      <c r="K8" s="39"/>
      <c r="L8" s="3">
        <v>7</v>
      </c>
    </row>
    <row r="9" spans="1:12">
      <c r="A9" s="371" t="s">
        <v>418</v>
      </c>
      <c r="B9" s="159" t="s">
        <v>419</v>
      </c>
      <c r="C9" s="160">
        <v>43535</v>
      </c>
      <c r="D9" s="160" t="s">
        <v>420</v>
      </c>
      <c r="E9" s="157" t="s">
        <v>3</v>
      </c>
      <c r="F9" s="58">
        <v>950</v>
      </c>
      <c r="G9" s="157" t="s">
        <v>407</v>
      </c>
      <c r="H9" s="157" t="s">
        <v>408</v>
      </c>
      <c r="I9" s="186"/>
      <c r="J9" s="184">
        <v>44501</v>
      </c>
      <c r="K9" s="39"/>
      <c r="L9" s="3">
        <v>8</v>
      </c>
    </row>
    <row r="10" spans="1:12">
      <c r="A10" s="371" t="s">
        <v>421</v>
      </c>
      <c r="B10" s="159" t="s">
        <v>86</v>
      </c>
      <c r="C10" s="160">
        <v>43535</v>
      </c>
      <c r="D10" s="160" t="s">
        <v>87</v>
      </c>
      <c r="E10" s="157" t="s">
        <v>3</v>
      </c>
      <c r="F10" s="58">
        <v>950</v>
      </c>
      <c r="G10" s="157" t="s">
        <v>407</v>
      </c>
      <c r="H10" s="157" t="s">
        <v>408</v>
      </c>
      <c r="I10" s="186"/>
      <c r="J10" s="184">
        <v>44501</v>
      </c>
      <c r="K10" s="39"/>
      <c r="L10" s="3">
        <v>9</v>
      </c>
    </row>
    <row r="11" spans="1:12">
      <c r="A11" s="371" t="s">
        <v>422</v>
      </c>
      <c r="B11" s="159" t="s">
        <v>423</v>
      </c>
      <c r="C11" s="160">
        <v>43535</v>
      </c>
      <c r="D11" s="160" t="s">
        <v>90</v>
      </c>
      <c r="E11" s="157" t="s">
        <v>3</v>
      </c>
      <c r="F11" s="58">
        <v>950</v>
      </c>
      <c r="G11" s="157" t="s">
        <v>407</v>
      </c>
      <c r="H11" s="157" t="s">
        <v>408</v>
      </c>
      <c r="I11" s="186"/>
      <c r="J11" s="184">
        <v>44501</v>
      </c>
      <c r="K11" s="39"/>
      <c r="L11" s="3">
        <v>10</v>
      </c>
    </row>
    <row r="12" spans="1:12">
      <c r="A12" s="371" t="s">
        <v>424</v>
      </c>
      <c r="B12" s="159" t="s">
        <v>425</v>
      </c>
      <c r="C12" s="160">
        <v>43535</v>
      </c>
      <c r="D12" s="160" t="s">
        <v>426</v>
      </c>
      <c r="E12" s="157" t="s">
        <v>3</v>
      </c>
      <c r="F12" s="58">
        <v>950</v>
      </c>
      <c r="G12" s="157" t="s">
        <v>407</v>
      </c>
      <c r="H12" s="157" t="s">
        <v>408</v>
      </c>
      <c r="I12" s="186"/>
      <c r="J12" s="184">
        <v>44501</v>
      </c>
      <c r="K12" s="39"/>
      <c r="L12" s="3">
        <v>11</v>
      </c>
    </row>
    <row r="13" spans="1:12">
      <c r="A13" s="372" t="s">
        <v>427</v>
      </c>
      <c r="B13" s="123" t="s">
        <v>96</v>
      </c>
      <c r="C13" s="162">
        <v>43567</v>
      </c>
      <c r="D13" s="162" t="s">
        <v>66</v>
      </c>
      <c r="E13" s="163" t="s">
        <v>3</v>
      </c>
      <c r="F13" s="164">
        <v>1400</v>
      </c>
      <c r="G13" s="163">
        <v>2500</v>
      </c>
      <c r="H13" s="163" t="s">
        <v>408</v>
      </c>
      <c r="I13" s="39"/>
      <c r="J13" s="184">
        <v>44531</v>
      </c>
      <c r="K13" s="39"/>
      <c r="L13" s="3">
        <v>12</v>
      </c>
    </row>
    <row r="14" spans="1:12">
      <c r="A14" s="373" t="s">
        <v>428</v>
      </c>
      <c r="B14" s="123" t="s">
        <v>429</v>
      </c>
      <c r="C14" s="162">
        <v>43603</v>
      </c>
      <c r="D14" s="162" t="s">
        <v>90</v>
      </c>
      <c r="E14" s="163" t="s">
        <v>3</v>
      </c>
      <c r="F14" s="164">
        <v>950</v>
      </c>
      <c r="G14" s="163" t="s">
        <v>407</v>
      </c>
      <c r="H14" s="163"/>
      <c r="I14" s="39"/>
      <c r="J14" s="184">
        <v>44531</v>
      </c>
      <c r="K14" s="39"/>
      <c r="L14" s="3">
        <v>13</v>
      </c>
    </row>
    <row r="15" hidden="1" spans="1:12">
      <c r="A15" s="373" t="s">
        <v>430</v>
      </c>
      <c r="B15" s="123" t="s">
        <v>431</v>
      </c>
      <c r="C15" s="162">
        <v>43603</v>
      </c>
      <c r="D15" s="162"/>
      <c r="E15" s="164" t="s">
        <v>13</v>
      </c>
      <c r="F15" s="164">
        <v>500</v>
      </c>
      <c r="G15" s="166"/>
      <c r="H15" s="166"/>
      <c r="I15" s="187"/>
      <c r="J15" s="184">
        <v>43891</v>
      </c>
      <c r="K15" s="39"/>
      <c r="L15" s="3">
        <v>14</v>
      </c>
    </row>
    <row r="16" spans="1:12">
      <c r="A16" s="373" t="s">
        <v>432</v>
      </c>
      <c r="B16" s="123" t="s">
        <v>431</v>
      </c>
      <c r="C16" s="162">
        <v>43603</v>
      </c>
      <c r="D16" s="162" t="s">
        <v>433</v>
      </c>
      <c r="E16" s="163" t="s">
        <v>3</v>
      </c>
      <c r="F16" s="164">
        <v>950</v>
      </c>
      <c r="G16" s="166" t="s">
        <v>407</v>
      </c>
      <c r="H16" s="166"/>
      <c r="I16" s="187"/>
      <c r="J16" s="184">
        <v>44531</v>
      </c>
      <c r="K16" s="39"/>
      <c r="L16" s="3">
        <v>15</v>
      </c>
    </row>
    <row r="17" spans="1:12">
      <c r="A17" s="165" t="s">
        <v>434</v>
      </c>
      <c r="B17" s="123" t="s">
        <v>435</v>
      </c>
      <c r="C17" s="162">
        <v>43615</v>
      </c>
      <c r="D17" s="162" t="s">
        <v>436</v>
      </c>
      <c r="E17" s="163" t="s">
        <v>3</v>
      </c>
      <c r="F17" s="164">
        <v>950</v>
      </c>
      <c r="G17" s="163" t="s">
        <v>407</v>
      </c>
      <c r="H17" s="163"/>
      <c r="I17" s="39"/>
      <c r="J17" s="184">
        <v>44531</v>
      </c>
      <c r="K17" s="39"/>
      <c r="L17" s="3">
        <v>16</v>
      </c>
    </row>
    <row r="18" spans="1:12">
      <c r="A18" s="141">
        <v>202030428353.8</v>
      </c>
      <c r="B18" s="139" t="s">
        <v>87</v>
      </c>
      <c r="C18" s="49"/>
      <c r="D18" s="49" t="s">
        <v>87</v>
      </c>
      <c r="E18" s="28" t="s">
        <v>14</v>
      </c>
      <c r="F18" s="28">
        <v>500</v>
      </c>
      <c r="G18" s="28" t="s">
        <v>196</v>
      </c>
      <c r="H18" s="28"/>
      <c r="I18" s="39"/>
      <c r="J18" s="184"/>
      <c r="K18" s="39"/>
      <c r="L18" s="3">
        <v>17</v>
      </c>
    </row>
    <row r="19" spans="1:12">
      <c r="A19" s="141">
        <v>202030427399.8</v>
      </c>
      <c r="B19" s="139" t="s">
        <v>437</v>
      </c>
      <c r="C19" s="49"/>
      <c r="D19" s="49" t="s">
        <v>66</v>
      </c>
      <c r="E19" s="28" t="s">
        <v>14</v>
      </c>
      <c r="F19" s="28">
        <v>500</v>
      </c>
      <c r="G19" s="28" t="s">
        <v>196</v>
      </c>
      <c r="H19" s="28"/>
      <c r="I19" s="39"/>
      <c r="J19" s="184"/>
      <c r="K19" s="39"/>
      <c r="L19" s="3">
        <v>18</v>
      </c>
    </row>
    <row r="20" hidden="1" spans="1:12">
      <c r="A20" s="141">
        <v>201930733628.6</v>
      </c>
      <c r="B20" s="139" t="s">
        <v>438</v>
      </c>
      <c r="C20" s="49">
        <v>43826</v>
      </c>
      <c r="D20" s="49"/>
      <c r="E20" s="28" t="s">
        <v>14</v>
      </c>
      <c r="F20" s="28">
        <v>500</v>
      </c>
      <c r="G20" s="28" t="s">
        <v>196</v>
      </c>
      <c r="H20" s="167"/>
      <c r="I20" s="24"/>
      <c r="J20" s="185">
        <v>44044</v>
      </c>
      <c r="K20" s="39" t="s">
        <v>320</v>
      </c>
      <c r="L20" s="3">
        <v>19</v>
      </c>
    </row>
    <row r="21" hidden="1" spans="1:12">
      <c r="A21" s="141">
        <v>201930734369.9</v>
      </c>
      <c r="B21" s="139" t="s">
        <v>438</v>
      </c>
      <c r="C21" s="49">
        <v>43826</v>
      </c>
      <c r="D21" s="49"/>
      <c r="E21" s="28" t="s">
        <v>14</v>
      </c>
      <c r="F21" s="28">
        <v>500</v>
      </c>
      <c r="G21" s="28" t="s">
        <v>196</v>
      </c>
      <c r="H21" s="167"/>
      <c r="I21" s="24"/>
      <c r="J21" s="185">
        <v>44044</v>
      </c>
      <c r="K21" s="39" t="s">
        <v>320</v>
      </c>
      <c r="L21" s="3">
        <v>20</v>
      </c>
    </row>
    <row r="22" hidden="1" spans="1:12">
      <c r="A22" s="141">
        <v>201930733612.5</v>
      </c>
      <c r="B22" s="139" t="s">
        <v>438</v>
      </c>
      <c r="C22" s="49">
        <v>43826</v>
      </c>
      <c r="D22" s="49"/>
      <c r="E22" s="28" t="s">
        <v>14</v>
      </c>
      <c r="F22" s="28">
        <v>500</v>
      </c>
      <c r="G22" s="28" t="s">
        <v>196</v>
      </c>
      <c r="H22" s="167"/>
      <c r="I22" s="24"/>
      <c r="J22" s="185">
        <v>44044</v>
      </c>
      <c r="K22" s="39" t="s">
        <v>320</v>
      </c>
      <c r="L22" s="3">
        <v>21</v>
      </c>
    </row>
    <row r="23" spans="1:12">
      <c r="A23" s="374" t="s">
        <v>439</v>
      </c>
      <c r="B23" s="102" t="s">
        <v>440</v>
      </c>
      <c r="C23" s="21">
        <v>43753</v>
      </c>
      <c r="D23" s="21" t="s">
        <v>90</v>
      </c>
      <c r="E23" s="24" t="s">
        <v>3</v>
      </c>
      <c r="F23" s="24">
        <v>950</v>
      </c>
      <c r="G23" s="163" t="s">
        <v>407</v>
      </c>
      <c r="H23" s="163"/>
      <c r="I23" s="102"/>
      <c r="J23" s="188">
        <v>44682</v>
      </c>
      <c r="K23" s="48"/>
      <c r="L23" s="3">
        <v>22</v>
      </c>
    </row>
    <row r="24" hidden="1" spans="1:11">
      <c r="A24" s="375" t="s">
        <v>441</v>
      </c>
      <c r="B24" s="139" t="s">
        <v>442</v>
      </c>
      <c r="C24" s="49">
        <v>43753</v>
      </c>
      <c r="D24" s="49"/>
      <c r="E24" s="28" t="s">
        <v>13</v>
      </c>
      <c r="F24" s="28">
        <v>500</v>
      </c>
      <c r="G24" s="24" t="s">
        <v>196</v>
      </c>
      <c r="H24" s="21" t="s">
        <v>443</v>
      </c>
      <c r="I24" s="102"/>
      <c r="J24" s="188">
        <v>43952</v>
      </c>
      <c r="K24" s="39"/>
    </row>
    <row r="25" ht="27" customHeight="1" spans="1:11">
      <c r="A25" s="170" t="s">
        <v>444</v>
      </c>
      <c r="B25" s="102"/>
      <c r="C25" s="21"/>
      <c r="D25" s="21"/>
      <c r="E25" s="24"/>
      <c r="F25" s="24"/>
      <c r="G25" s="24"/>
      <c r="H25" s="21"/>
      <c r="I25" s="189"/>
      <c r="J25" s="190"/>
      <c r="K25" s="2"/>
    </row>
    <row r="26" spans="1:8">
      <c r="A26" s="136"/>
      <c r="B26" s="171" t="s">
        <v>445</v>
      </c>
      <c r="C26" s="48">
        <v>44281</v>
      </c>
      <c r="D26" s="39" t="s">
        <v>446</v>
      </c>
      <c r="E26" s="39" t="s">
        <v>3</v>
      </c>
      <c r="F26" s="39"/>
      <c r="G26" s="39"/>
      <c r="H26" s="39"/>
    </row>
    <row r="27" hidden="1" spans="1:8">
      <c r="A27" s="172"/>
      <c r="B27" s="173" t="s">
        <v>86</v>
      </c>
      <c r="C27" s="174">
        <v>43535</v>
      </c>
      <c r="D27" s="174"/>
      <c r="E27" s="175" t="s">
        <v>13</v>
      </c>
      <c r="F27" s="173" t="s">
        <v>196</v>
      </c>
      <c r="G27" s="176"/>
      <c r="H27" s="39"/>
    </row>
    <row r="28" hidden="1" spans="1:8">
      <c r="A28" s="172"/>
      <c r="B28" s="173" t="s">
        <v>89</v>
      </c>
      <c r="C28" s="174">
        <v>43535</v>
      </c>
      <c r="D28" s="174"/>
      <c r="E28" s="175" t="s">
        <v>13</v>
      </c>
      <c r="F28" s="173" t="s">
        <v>196</v>
      </c>
      <c r="G28" s="176"/>
      <c r="H28" s="39"/>
    </row>
    <row r="29" hidden="1" spans="1:19">
      <c r="A29" s="172"/>
      <c r="B29" s="173" t="s">
        <v>92</v>
      </c>
      <c r="C29" s="174">
        <v>43535</v>
      </c>
      <c r="D29" s="174"/>
      <c r="E29" s="175" t="s">
        <v>13</v>
      </c>
      <c r="F29" s="173" t="s">
        <v>196</v>
      </c>
      <c r="G29" s="176"/>
      <c r="H29" s="39"/>
      <c r="K29" s="43"/>
      <c r="L29" s="43"/>
      <c r="M29" s="191"/>
      <c r="N29" s="191"/>
      <c r="O29" s="191"/>
      <c r="P29" s="191"/>
      <c r="Q29" s="191"/>
      <c r="R29" s="191"/>
      <c r="S29" s="191"/>
    </row>
    <row r="30" hidden="1" spans="1:19">
      <c r="A30" s="177"/>
      <c r="B30" s="173" t="s">
        <v>76</v>
      </c>
      <c r="C30" s="174">
        <v>43494</v>
      </c>
      <c r="D30" s="174"/>
      <c r="E30" s="175" t="s">
        <v>13</v>
      </c>
      <c r="F30" s="173" t="s">
        <v>196</v>
      </c>
      <c r="G30" s="178"/>
      <c r="H30" s="39"/>
      <c r="I30" s="192"/>
      <c r="J30" s="193"/>
      <c r="K30" s="43"/>
      <c r="L30" s="43"/>
      <c r="M30" s="191"/>
      <c r="N30" s="191"/>
      <c r="O30" s="191"/>
      <c r="P30" s="191"/>
      <c r="Q30" s="191"/>
      <c r="R30" s="191"/>
      <c r="S30" s="191"/>
    </row>
    <row r="31" hidden="1" spans="1:19">
      <c r="A31" s="141"/>
      <c r="B31" s="139" t="s">
        <v>96</v>
      </c>
      <c r="C31" s="49">
        <v>43566</v>
      </c>
      <c r="D31" s="49"/>
      <c r="E31" s="175" t="s">
        <v>13</v>
      </c>
      <c r="F31" s="173" t="s">
        <v>196</v>
      </c>
      <c r="G31" s="178"/>
      <c r="H31" s="39"/>
      <c r="I31" s="192"/>
      <c r="J31" s="193"/>
      <c r="K31" s="43"/>
      <c r="L31" s="43"/>
      <c r="M31" s="191"/>
      <c r="N31" s="191"/>
      <c r="O31" s="191"/>
      <c r="P31" s="191"/>
      <c r="Q31" s="191"/>
      <c r="R31" s="191"/>
      <c r="S31" s="191"/>
    </row>
    <row r="32" hidden="1" spans="1:19">
      <c r="A32" s="179"/>
      <c r="B32" s="139" t="s">
        <v>429</v>
      </c>
      <c r="C32" s="49">
        <v>43603</v>
      </c>
      <c r="D32" s="49"/>
      <c r="E32" s="175" t="s">
        <v>13</v>
      </c>
      <c r="F32" s="173" t="s">
        <v>196</v>
      </c>
      <c r="G32" s="178"/>
      <c r="H32" s="39"/>
      <c r="I32" s="192"/>
      <c r="J32" s="193"/>
      <c r="K32" s="43"/>
      <c r="L32" s="43"/>
      <c r="M32" s="191"/>
      <c r="N32" s="191"/>
      <c r="O32" s="191"/>
      <c r="P32" s="191"/>
      <c r="Q32" s="191"/>
      <c r="R32" s="191"/>
      <c r="S32" s="191"/>
    </row>
    <row r="33" hidden="1" spans="1:19">
      <c r="A33" s="177"/>
      <c r="B33" s="173" t="s">
        <v>431</v>
      </c>
      <c r="C33" s="174">
        <v>43603</v>
      </c>
      <c r="D33" s="174"/>
      <c r="E33" s="175" t="s">
        <v>13</v>
      </c>
      <c r="F33" s="173" t="s">
        <v>196</v>
      </c>
      <c r="G33" s="178"/>
      <c r="H33" s="39"/>
      <c r="I33" s="192"/>
      <c r="J33" s="193"/>
      <c r="K33" s="43"/>
      <c r="L33" s="43"/>
      <c r="M33" s="191"/>
      <c r="N33" s="191"/>
      <c r="O33" s="191"/>
      <c r="P33" s="191"/>
      <c r="Q33" s="191"/>
      <c r="R33" s="191"/>
      <c r="S33" s="191"/>
    </row>
    <row r="34" hidden="1" spans="1:19">
      <c r="A34" s="172"/>
      <c r="B34" s="173" t="s">
        <v>410</v>
      </c>
      <c r="C34" s="174">
        <v>43263</v>
      </c>
      <c r="D34" s="174"/>
      <c r="E34" s="175" t="s">
        <v>13</v>
      </c>
      <c r="F34" s="173" t="s">
        <v>196</v>
      </c>
      <c r="G34" s="180"/>
      <c r="H34" s="39"/>
      <c r="I34" s="194"/>
      <c r="J34" s="194"/>
      <c r="K34" s="194"/>
      <c r="L34" s="194"/>
      <c r="M34" s="194"/>
      <c r="N34" s="194"/>
      <c r="O34" s="194"/>
      <c r="P34" s="195"/>
      <c r="Q34" s="194"/>
      <c r="R34" s="191"/>
      <c r="S34" s="191"/>
    </row>
    <row r="35" hidden="1" spans="1:19">
      <c r="A35" s="172"/>
      <c r="B35" s="173" t="s">
        <v>412</v>
      </c>
      <c r="C35" s="174">
        <v>43263</v>
      </c>
      <c r="D35" s="174"/>
      <c r="E35" s="175" t="s">
        <v>13</v>
      </c>
      <c r="F35" s="173" t="s">
        <v>196</v>
      </c>
      <c r="G35" s="180"/>
      <c r="H35" s="39"/>
      <c r="I35" s="194"/>
      <c r="J35" s="194"/>
      <c r="K35" s="194"/>
      <c r="L35" s="194"/>
      <c r="M35" s="194"/>
      <c r="N35" s="194"/>
      <c r="O35" s="194"/>
      <c r="P35" s="195"/>
      <c r="Q35" s="194"/>
      <c r="R35" s="191"/>
      <c r="S35" s="191"/>
    </row>
    <row r="36" hidden="1" spans="1:19">
      <c r="A36" s="172"/>
      <c r="B36" s="173" t="s">
        <v>414</v>
      </c>
      <c r="C36" s="174">
        <v>43263</v>
      </c>
      <c r="D36" s="174"/>
      <c r="E36" s="175" t="s">
        <v>13</v>
      </c>
      <c r="F36" s="173" t="s">
        <v>196</v>
      </c>
      <c r="G36" s="180"/>
      <c r="H36" s="39"/>
      <c r="I36" s="194"/>
      <c r="J36" s="194"/>
      <c r="K36" s="194"/>
      <c r="L36" s="194"/>
      <c r="M36" s="194"/>
      <c r="N36" s="194"/>
      <c r="O36" s="194"/>
      <c r="P36" s="195"/>
      <c r="Q36" s="194"/>
      <c r="R36" s="191"/>
      <c r="S36" s="191"/>
    </row>
    <row r="37" hidden="1" spans="1:19">
      <c r="A37" s="172"/>
      <c r="B37" s="173" t="s">
        <v>115</v>
      </c>
      <c r="C37" s="174">
        <v>43300</v>
      </c>
      <c r="D37" s="174"/>
      <c r="E37" s="175" t="s">
        <v>13</v>
      </c>
      <c r="F37" s="173" t="s">
        <v>196</v>
      </c>
      <c r="G37" s="181"/>
      <c r="H37" s="39"/>
      <c r="I37" s="27"/>
      <c r="J37" s="43"/>
      <c r="K37" s="196"/>
      <c r="L37" s="196"/>
      <c r="M37" s="197"/>
      <c r="N37" s="197"/>
      <c r="O37" s="197"/>
      <c r="P37" s="197"/>
      <c r="Q37" s="197"/>
      <c r="R37" s="191"/>
      <c r="S37" s="191"/>
    </row>
    <row r="38" hidden="1" spans="1:19">
      <c r="A38" s="172"/>
      <c r="B38" s="173" t="s">
        <v>118</v>
      </c>
      <c r="C38" s="174">
        <v>43300</v>
      </c>
      <c r="D38" s="174"/>
      <c r="E38" s="175" t="s">
        <v>13</v>
      </c>
      <c r="F38" s="173" t="s">
        <v>196</v>
      </c>
      <c r="G38" s="181"/>
      <c r="H38" s="39"/>
      <c r="K38" s="43"/>
      <c r="L38" s="43"/>
      <c r="M38" s="191"/>
      <c r="N38" s="191"/>
      <c r="O38" s="191"/>
      <c r="P38" s="191"/>
      <c r="Q38" s="191"/>
      <c r="R38" s="191"/>
      <c r="S38" s="191"/>
    </row>
    <row r="39" spans="1:8">
      <c r="A39" s="136"/>
      <c r="B39" s="171" t="s">
        <v>447</v>
      </c>
      <c r="C39" s="48">
        <v>44281</v>
      </c>
      <c r="D39" s="39" t="s">
        <v>446</v>
      </c>
      <c r="E39" s="39" t="s">
        <v>13</v>
      </c>
      <c r="F39" s="39"/>
      <c r="G39" s="39"/>
      <c r="H39" s="39"/>
    </row>
    <row r="40" spans="1:1">
      <c r="A40" s="1"/>
    </row>
    <row r="41" spans="1:11">
      <c r="A41" s="1"/>
      <c r="B41" s="2"/>
      <c r="J41" s="2"/>
      <c r="K41" s="2"/>
    </row>
    <row r="42" ht="36" customHeight="1" spans="1:11">
      <c r="A42" s="182" t="s">
        <v>448</v>
      </c>
      <c r="B42" s="39"/>
      <c r="C42" s="39"/>
      <c r="J42" s="2"/>
      <c r="K42" s="2"/>
    </row>
    <row r="43" spans="1:11">
      <c r="A43" s="183" t="s">
        <v>449</v>
      </c>
      <c r="B43" s="39" t="s">
        <v>450</v>
      </c>
      <c r="C43" s="39"/>
      <c r="J43" s="2"/>
      <c r="K43" s="2"/>
    </row>
    <row r="44" spans="1:3">
      <c r="A44" s="376" t="s">
        <v>146</v>
      </c>
      <c r="B44" s="39" t="s">
        <v>451</v>
      </c>
      <c r="C44" s="39"/>
    </row>
    <row r="45" spans="1:3">
      <c r="A45" s="376" t="s">
        <v>149</v>
      </c>
      <c r="B45" s="39" t="s">
        <v>150</v>
      </c>
      <c r="C45" s="39"/>
    </row>
    <row r="46" spans="1:3">
      <c r="A46" s="376" t="s">
        <v>151</v>
      </c>
      <c r="B46" s="39" t="s">
        <v>152</v>
      </c>
      <c r="C46" s="39"/>
    </row>
    <row r="47" spans="1:3">
      <c r="A47" s="376" t="s">
        <v>153</v>
      </c>
      <c r="B47" s="39" t="s">
        <v>154</v>
      </c>
      <c r="C47" s="39"/>
    </row>
  </sheetData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费用申请</vt:lpstr>
      <vt:lpstr>国内专利</vt:lpstr>
      <vt:lpstr>申请中</vt:lpstr>
      <vt:lpstr>国外专利</vt:lpstr>
      <vt:lpstr>天津爱之莱特专利年费</vt:lpstr>
      <vt:lpstr>自动化专利年费</vt:lpstr>
      <vt:lpstr>北闵电子专利年费</vt:lpstr>
      <vt:lpstr>PCT</vt:lpstr>
      <vt:lpstr>正在进行中的专利</vt:lpstr>
      <vt:lpstr>计划中的专利</vt:lpstr>
      <vt:lpstr>北闵申请中</vt:lpstr>
      <vt:lpstr>KT专利</vt:lpstr>
      <vt:lpstr>美国专利</vt:lpstr>
      <vt:lpstr>联系方式</vt:lpstr>
      <vt:lpstr>易拉宝灯箱美国欧洲宇赫代理</vt:lpstr>
      <vt:lpstr>邦德代理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</cp:lastModifiedBy>
  <dcterms:created xsi:type="dcterms:W3CDTF">2019-03-21T02:31:00Z</dcterms:created>
  <cp:lastPrinted>2019-03-21T04:16:00Z</cp:lastPrinted>
  <dcterms:modified xsi:type="dcterms:W3CDTF">2026-07-20T01:12:00Z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8C1B0D1E66494AF9A97F9588CCE27445_13</vt:lpwstr>
  </property>
</Properties>
</file>